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/>
  <xr:revisionPtr revIDLastSave="0" documentId="13_ncr:1_{D447B3CE-7661-4BDB-B352-12E66220AF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ta new" sheetId="22" r:id="rId1"/>
    <sheet name="Abroad" sheetId="15" state="hidden" r:id="rId2"/>
    <sheet name="ID" sheetId="16" state="hidden" r:id="rId3"/>
    <sheet name="ბენე ჯგუფი" sheetId="2" state="hidden" r:id="rId4"/>
    <sheet name="გიანთი ლოჯისტიკსი" sheetId="3" state="hidden" r:id="rId5"/>
    <sheet name="გოლდ ვეი გრუპ" sheetId="4" state="hidden" r:id="rId6"/>
    <sheet name="გრინვეი ლოჯისტიკი" sheetId="5" state="hidden" r:id="rId7"/>
    <sheet name="ლოჯისთიქს სოლუშენს" sheetId="6" state="hidden" r:id="rId8"/>
    <sheet name="მენტრო ლოგისტიკი" sheetId="7" state="hidden" r:id="rId9"/>
    <sheet name="სოლე ტრანსი" sheetId="8" state="hidden" r:id="rId10"/>
    <sheet name="ტრანს-ფორი გრუპი" sheetId="9" state="hidden" r:id="rId11"/>
    <sheet name="უოლდვაიდ ენერჯი ლოჯისტიქს" sheetId="10" state="hidden" r:id="rId12"/>
    <sheet name="ჯი ეს ემ ტრანსი" sheetId="11" state="hidden" r:id="rId13"/>
    <sheet name="ტრანს გარანტი" sheetId="12" state="hidden" r:id="rId14"/>
  </sheets>
  <definedNames>
    <definedName name="_xlnm._FilterDatabase" localSheetId="0" hidden="1">'data new'!$A$3:$K$3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1" l="1"/>
  <c r="E12" i="11"/>
  <c r="E11" i="11"/>
  <c r="E10" i="11"/>
  <c r="E9" i="11"/>
  <c r="E8" i="11"/>
  <c r="E7" i="11"/>
  <c r="E6" i="11"/>
  <c r="E5" i="11"/>
  <c r="E14" i="11" s="1"/>
  <c r="E4" i="11"/>
  <c r="E3" i="11"/>
  <c r="E13" i="10"/>
  <c r="E12" i="10"/>
  <c r="E11" i="10"/>
  <c r="E10" i="10"/>
  <c r="E9" i="10"/>
  <c r="E8" i="10"/>
  <c r="E7" i="10"/>
  <c r="E6" i="10"/>
  <c r="E5" i="10"/>
  <c r="E16" i="10" s="1"/>
  <c r="E17" i="10" s="1"/>
  <c r="E4" i="10"/>
  <c r="E3" i="10"/>
  <c r="E15" i="10" s="1"/>
  <c r="E13" i="9"/>
  <c r="E12" i="9"/>
  <c r="E11" i="9"/>
  <c r="E10" i="9"/>
  <c r="E9" i="9"/>
  <c r="E8" i="9"/>
  <c r="E7" i="9"/>
  <c r="E6" i="9"/>
  <c r="E5" i="9"/>
  <c r="E4" i="9"/>
  <c r="E3" i="9"/>
  <c r="E14" i="9" s="1"/>
  <c r="E13" i="8"/>
  <c r="E12" i="8"/>
  <c r="E11" i="8"/>
  <c r="E10" i="8"/>
  <c r="E9" i="8"/>
  <c r="E8" i="8"/>
  <c r="E7" i="8"/>
  <c r="E6" i="8"/>
  <c r="E5" i="8"/>
  <c r="E4" i="8"/>
  <c r="E3" i="8"/>
  <c r="E14" i="8" s="1"/>
  <c r="E13" i="7"/>
  <c r="E12" i="7"/>
  <c r="E11" i="7"/>
  <c r="E10" i="7"/>
  <c r="E9" i="7"/>
  <c r="E8" i="7"/>
  <c r="E7" i="7"/>
  <c r="E6" i="7"/>
  <c r="E5" i="7"/>
  <c r="E4" i="7"/>
  <c r="E3" i="7"/>
  <c r="E14" i="7" s="1"/>
  <c r="E19" i="6"/>
  <c r="E18" i="6"/>
  <c r="E17" i="6"/>
  <c r="E16" i="6"/>
  <c r="E15" i="6"/>
  <c r="E14" i="6"/>
  <c r="E13" i="6"/>
  <c r="E12" i="6"/>
  <c r="E11" i="6"/>
  <c r="E10" i="6"/>
  <c r="E9" i="6"/>
  <c r="E20" i="6" s="1"/>
  <c r="E13" i="5"/>
  <c r="E12" i="5"/>
  <c r="E11" i="5"/>
  <c r="E10" i="5"/>
  <c r="E9" i="5"/>
  <c r="E8" i="5"/>
  <c r="E7" i="5"/>
  <c r="E6" i="5"/>
  <c r="E5" i="5"/>
  <c r="E4" i="5"/>
  <c r="E3" i="5"/>
  <c r="E14" i="5" s="1"/>
  <c r="E13" i="4"/>
  <c r="E12" i="4"/>
  <c r="E11" i="4"/>
  <c r="E10" i="4"/>
  <c r="E9" i="4"/>
  <c r="E8" i="4"/>
  <c r="E7" i="4"/>
  <c r="E5" i="4"/>
  <c r="E4" i="4"/>
  <c r="E3" i="4"/>
  <c r="E14" i="4" s="1"/>
  <c r="E13" i="3"/>
  <c r="E12" i="3"/>
  <c r="E11" i="3"/>
  <c r="E10" i="3"/>
  <c r="E9" i="3"/>
  <c r="E8" i="3"/>
  <c r="E7" i="3"/>
  <c r="E6" i="3"/>
  <c r="E5" i="3"/>
  <c r="E4" i="3"/>
  <c r="E3" i="3"/>
  <c r="E14" i="3" s="1"/>
  <c r="E13" i="2"/>
  <c r="E12" i="2"/>
  <c r="E11" i="2"/>
  <c r="E10" i="2"/>
  <c r="E9" i="2"/>
  <c r="E8" i="2"/>
  <c r="E7" i="2"/>
  <c r="E6" i="2"/>
  <c r="E5" i="2"/>
  <c r="E4" i="2"/>
  <c r="E3" i="2"/>
  <c r="E14" i="2" s="1"/>
  <c r="F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ვალუტა არ აქვს მითითებული ამიტომ $
</t>
        </r>
      </text>
    </comment>
    <comment ref="A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არ აქვს მითითებული ამიტომ $
</t>
        </r>
      </text>
    </comment>
  </commentList>
</comments>
</file>

<file path=xl/sharedStrings.xml><?xml version="1.0" encoding="utf-8"?>
<sst xmlns="http://schemas.openxmlformats.org/spreadsheetml/2006/main" count="1409" uniqueCount="216">
  <si>
    <t>SUM</t>
  </si>
  <si>
    <t>St.Tengiz Chantladze1stTurn #10, 0109, Isani-Samgori, Tbilisi, Georgia</t>
  </si>
  <si>
    <t>Ukraine, Zaporojie</t>
  </si>
  <si>
    <t>FCA</t>
  </si>
  <si>
    <t>Ukrain - Tbilisi</t>
  </si>
  <si>
    <t>25 Tones</t>
  </si>
  <si>
    <t>Spirits</t>
  </si>
  <si>
    <t xml:space="preserve">Container 40 HC </t>
  </si>
  <si>
    <t>Lodz Supply Warehouse (LSW)
(DHL Supply Chain)
ul. Nowy Jozefow 70 (DHL Gate)
94-406 Lodz / POLAND</t>
  </si>
  <si>
    <t>Poland - Tbilisi</t>
  </si>
  <si>
    <t>20 tones</t>
  </si>
  <si>
    <t>shave care</t>
  </si>
  <si>
    <t>Trailer</t>
  </si>
  <si>
    <t>PG Gillette</t>
  </si>
  <si>
    <t>Southpoint Distribution Park, Building C - HOPI, 251 63 Strancice, D1 highway, Exit 15</t>
  </si>
  <si>
    <t>Strancice, Czech - Tbilisi</t>
  </si>
  <si>
    <t>hair &amp; beauty care</t>
  </si>
  <si>
    <t>PG HABC</t>
  </si>
  <si>
    <t>Turkey Airport Duty Free</t>
  </si>
  <si>
    <t>Tengiz Chantladze I turn N 10 Georgia, Tbilisi</t>
  </si>
  <si>
    <t>Tbilisi - Istambul</t>
  </si>
  <si>
    <t>21 tones</t>
  </si>
  <si>
    <t>wine</t>
  </si>
  <si>
    <t>BADAGONI-EXP-WINE</t>
  </si>
  <si>
    <t>ул. Садовническая, 79, Москва, 115035, Россия</t>
  </si>
  <si>
    <t>Russia - Tbilisi</t>
  </si>
  <si>
    <t>canned meat</t>
  </si>
  <si>
    <t xml:space="preserve">Trailer REF </t>
  </si>
  <si>
    <t>Elino</t>
  </si>
  <si>
    <t>2-ой Котляковский переулок д. 1. (101,102 камера) Moscow, Russia.</t>
  </si>
  <si>
    <t>canned meat &amp; milk</t>
  </si>
  <si>
    <t>Trailer REF</t>
  </si>
  <si>
    <t>Glavproduct</t>
  </si>
  <si>
    <t>Украина, Раздельнянский район Одесской области, село Степановка, ул.Ленина 144.  </t>
  </si>
  <si>
    <t>26 tones</t>
  </si>
  <si>
    <t>juices</t>
  </si>
  <si>
    <t>VITMARK</t>
  </si>
  <si>
    <t>Poti - Tbilisi</t>
  </si>
  <si>
    <t>EX-Works</t>
  </si>
  <si>
    <t>3 tones</t>
  </si>
  <si>
    <t>sucrazit</t>
  </si>
  <si>
    <t>Container 20 DV</t>
  </si>
  <si>
    <t>SUCRAZIT</t>
  </si>
  <si>
    <t>Bangkok, Thailand, Port Lat Krabang</t>
  </si>
  <si>
    <t>FOB</t>
  </si>
  <si>
    <t>Thailand - Tbilisi</t>
  </si>
  <si>
    <t>22 tones</t>
  </si>
  <si>
    <t>canned fish</t>
  </si>
  <si>
    <t xml:space="preserve">THAI UNION </t>
  </si>
  <si>
    <t xml:space="preserve">Atlantijas 15, Riga, Latvia.  </t>
  </si>
  <si>
    <t>Latvia - Tbilisi</t>
  </si>
  <si>
    <t>KARAVELA</t>
  </si>
  <si>
    <t xml:space="preserve"> St.Tengiz Chantladze1stTurn #10, 0109, Isani-Samgori, Tbilisi, Georgia</t>
  </si>
  <si>
    <t xml:space="preserve">Via Romana Ovest - Loc. Rughi 55016 - Porcari, (LU) Italy.  </t>
  </si>
  <si>
    <t>Italia - Tbilisi</t>
  </si>
  <si>
    <t>8 tones</t>
  </si>
  <si>
    <t>paper products</t>
  </si>
  <si>
    <t>WEPA ITALIA</t>
  </si>
  <si>
    <t>End Address</t>
  </si>
  <si>
    <t>Start Address</t>
  </si>
  <si>
    <t xml:space="preserve">Delivery Terms </t>
  </si>
  <si>
    <t xml:space="preserve">Transportation Zone </t>
  </si>
  <si>
    <t>Weight</t>
  </si>
  <si>
    <t>Commodity</t>
  </si>
  <si>
    <t>Type</t>
  </si>
  <si>
    <t>Total Price</t>
  </si>
  <si>
    <t>Unit Price</t>
  </si>
  <si>
    <t>Q-TY</t>
  </si>
  <si>
    <t>Vendor</t>
  </si>
  <si>
    <t>N</t>
  </si>
  <si>
    <r>
      <rPr>
        <b/>
        <sz val="11"/>
        <color rgb="FFFF0000"/>
        <rFont val="Calibri"/>
        <family val="2"/>
        <scheme val="minor"/>
      </rPr>
      <t>პირობები მანქანებისთვის ანუ ტენტებზე</t>
    </r>
    <r>
      <rPr>
        <sz val="11"/>
        <color theme="1"/>
        <rFont val="Calibri"/>
        <family val="2"/>
        <scheme val="minor"/>
      </rPr>
      <t xml:space="preserve">:	                                                                  წინასწარი შეტყობინება დატვირთვის შესახებ არანაკლებ 3 სამუშაო დღისა
	ერთდროულად დასატვირთი მანქანების რაოდენობა არაუმეტს 5 ერთეულისა 
	„ექსპედიტორსა“ და „დამკვეთს“ შორის პასუხისმგებლობებს და ვალდებულებებს არეგულირებს „კონვენცია გზის მეშვეობით საქონლის საერთაშორისო გადაზიდვის ხელშეკრულების შესახებ“ („CMR Convention“)
	პირობები არ მოიცავს: „ტვირთის დაზღვევას“; დამატებით მისამართებზე მანქანის მიყვანას; ექსპორტის დეკლარაციის და ევრო 1 დამზადებას; საბაჟო-გამშვებ პუნქტებზე ტვირთის შემოწმების შედეგად გამოწვეულ დამატებით ხარჯებს
	გადახდის პირობა: ტვირთის დაცლიდან 5 სამუშაო დღე / 100%
	შეკვეთის გაუქმების/გადადების შემთხვევაში გადასახადი შეადგენს ტრანსპორტირების ტარიფის 30 %
	თავისუფალი პერიოდი: დატვირთვა/საბაჟო პროცედურებისთვის 1 დღე „სრულ“ ტვირთებზე; საბაჟო პროცედურები/გადმოტვირთვისთვის 2 დღე; 
ა/მანქანის მოცდენის ხარჯი ყოველ მომდევნო დღეზე: 150 ევრო პოლონეთი/ჩეხეთი  და 100 აშშ დოლარი თურქეთი/რუსეთი.
  </t>
    </r>
  </si>
  <si>
    <t>•	ტარიფები შეიცავს სატერმინალო მომსახურების ხარჯებს დატვირთვის/დაცლის პორტში, სატრანზიტო ფორმალობებს (საჭიროების შემთხვევაში), კონტეინერის ტარის დაზღვევას, თავისუფალი კონტეინერის ტერმინალში დაბრუნებას;
•	ტარიფები არ შეიცავს კონტეინერის შესაძლო მოცდენისა და შენახვის ხარჯებს, დღგ-ს;
•	თავისუფალი დრო დატვირთვა/დაცლისათვის 48 საათი, შემდეგ ავტოსატრანსპორტო საშუალების მოცდენის საფასური - 100 $ თითო მანქანაზე დღეში;
•	შეკვეთის გაუქმების შემთხვევაში, პირგასამტეხლოს ოდენობა შეადგენს ტრანსპორტირების ღირებულების მინიმუმ 30%-ს და დამოკიდებულია თუ რა ეტაპზეა ტრანსპორტირება
•	შემოთავაზება ძალაშია 15 იანვრამდე;
•	გადახდის პირობები: წინასწარი გადახდა;</t>
  </si>
  <si>
    <t>პირობები კონტეინერებისთვის:</t>
  </si>
  <si>
    <t>Pick up, THC, Sea Freight, THC in Poti, Inland transportation Poti-Tbilisi Poti-Tbilisi</t>
  </si>
  <si>
    <t>International Transportation from Poland to Tbilisi</t>
  </si>
  <si>
    <t>International Transportation from Czech to Tbilisi</t>
  </si>
  <si>
    <t>International Transportation from  Tbilisi to Istambul</t>
  </si>
  <si>
    <t>International Transportation from Russia to Tbilisi</t>
  </si>
  <si>
    <t>Inland transportation Poti-Tbilisi</t>
  </si>
  <si>
    <t>GEL 950.00</t>
  </si>
  <si>
    <t>Sea Freight, THC in Poti, Inland transportation Poti-Tbilisi</t>
  </si>
  <si>
    <t>Prince includes</t>
  </si>
  <si>
    <t>6. Offer valid for 30 calendar days starting from date of submission to client (08.01.2020)</t>
  </si>
  <si>
    <t>5. Payment terms: 14 calendar days after arrival</t>
  </si>
  <si>
    <t>4. Above rates are only transportation rates and don't include any storage/demurrage/detention of containers/trucks, neither loading/unloading or any other charges</t>
  </si>
  <si>
    <t>3. Cargo insurance will be provided at a rate of 0.19% of invoice value of goods with beneficiary Diplomat Georgia LLC indicated in insurance policy</t>
  </si>
  <si>
    <t>2. Container sea transportation rates are normally valid for one month, in case of rate increase by shipping lines same will be reflected on above rates</t>
  </si>
  <si>
    <t>1. All rates are given in EUR</t>
  </si>
  <si>
    <t>Remarks:</t>
  </si>
  <si>
    <t>5-7 days</t>
  </si>
  <si>
    <t>10-12 days</t>
  </si>
  <si>
    <t>1-2 days</t>
  </si>
  <si>
    <t>2-3 days</t>
  </si>
  <si>
    <t>1 day</t>
  </si>
  <si>
    <t>40-45 days</t>
  </si>
  <si>
    <t>30-33 days</t>
  </si>
  <si>
    <t>20-25 days</t>
  </si>
  <si>
    <t>Estimated Transit time</t>
  </si>
  <si>
    <t>http://www.logisticssolutions.ge</t>
  </si>
  <si>
    <t>Tel.: +995 32 2195919  E-mail: customerservice@logisticssolutions.ge</t>
  </si>
  <si>
    <t>Address: 13b Tuta Street, Lisi Veranda Residence, GE-0159 Tbilisi, Georgia</t>
  </si>
  <si>
    <t>Company reg. no. 404891079</t>
  </si>
  <si>
    <t>LOGISTICS SOLUTIONS LLC</t>
  </si>
  <si>
    <t>USD</t>
  </si>
  <si>
    <t>15-17 days</t>
  </si>
  <si>
    <t>8-12 days</t>
  </si>
  <si>
    <t>3-5 days</t>
  </si>
  <si>
    <t>30-35 days</t>
  </si>
  <si>
    <t>25-30 days</t>
  </si>
  <si>
    <t xml:space="preserve">18-24 days </t>
  </si>
  <si>
    <t>Transit Time</t>
  </si>
  <si>
    <t>€</t>
  </si>
  <si>
    <r>
      <rPr>
        <b/>
        <sz val="9"/>
        <color theme="1"/>
        <rFont val="Calibri"/>
        <family val="2"/>
      </rPr>
      <t>€</t>
    </r>
    <r>
      <rPr>
        <sz val="9"/>
        <color theme="1"/>
        <rFont val="Calibri"/>
        <family val="2"/>
        <scheme val="minor"/>
      </rPr>
      <t xml:space="preserve">
(80% საკუთარი ავტოპარკით მომსახურება , 20% ქვეკონტრაქტორები)</t>
    </r>
  </si>
  <si>
    <t>$</t>
  </si>
  <si>
    <t>Currancy / comment</t>
  </si>
  <si>
    <t>კონსიგნაცია, ტვირთის მიღებიდან 21 დღე</t>
  </si>
  <si>
    <t>5-6 DAYS</t>
  </si>
  <si>
    <t>Via Belorussia-Russia</t>
  </si>
  <si>
    <t>Euro</t>
  </si>
  <si>
    <t>10 days</t>
  </si>
  <si>
    <t>სტამბულში არის ორი აეროპორტი,ეს ფასი არის აზიის მხარეს მდებარე აეროპორტის.ევროპის მხარე-1400$</t>
  </si>
  <si>
    <t>3-4 days</t>
  </si>
  <si>
    <t>1 DAY</t>
  </si>
  <si>
    <t>38 DAYS</t>
  </si>
  <si>
    <t>30 DAYS</t>
  </si>
  <si>
    <t>25 DAYS</t>
  </si>
  <si>
    <t>გადახდის პირობა</t>
  </si>
  <si>
    <t>Comments</t>
  </si>
  <si>
    <t>Currency</t>
  </si>
  <si>
    <t>ESTIMATED TRANSIT TIME PORT TO PORT</t>
  </si>
  <si>
    <t>SUM USD Total</t>
  </si>
  <si>
    <t>SUM USD</t>
  </si>
  <si>
    <t>SUM EUR</t>
  </si>
  <si>
    <t>2 week</t>
  </si>
  <si>
    <t>7 days</t>
  </si>
  <si>
    <t>EUR</t>
  </si>
  <si>
    <t>4-5 days</t>
  </si>
  <si>
    <t>5-8 days</t>
  </si>
  <si>
    <t>3 days</t>
  </si>
  <si>
    <t>45 days 
+ 3 days</t>
  </si>
  <si>
    <t>49 days
+ 3 days</t>
  </si>
  <si>
    <t>20-22 days
+ 3 days</t>
  </si>
  <si>
    <t>Conscience</t>
  </si>
  <si>
    <t xml:space="preserve"> ვალუტა  -აშშ დოლარი </t>
  </si>
  <si>
    <t>ტვირთის აღებიდან 10-14 დღე</t>
  </si>
  <si>
    <t xml:space="preserve">რუსეთით - 4000  USD             თურქეთით - 4700 USD  </t>
  </si>
  <si>
    <t>ტვირთის აღებიდან 3-5 დღე</t>
  </si>
  <si>
    <t>ტვირთის აღებიდან 7 დღე</t>
  </si>
  <si>
    <t>ტვირთის აღებიდან 5-8 დღე</t>
  </si>
  <si>
    <t>ფასი ცვალებადია</t>
  </si>
  <si>
    <t>ტვირთის აღებიდან 1 დღე</t>
  </si>
  <si>
    <t>ტვირთის აღებიდან 40-47 დღე</t>
  </si>
  <si>
    <t>ტვირთის აღებიდან 41-45 დღე</t>
  </si>
  <si>
    <t>ტვირთის აღებიდან 30 დღე</t>
  </si>
  <si>
    <t>მიწოდების ვადა</t>
  </si>
  <si>
    <t>1800 $</t>
  </si>
  <si>
    <t>gadaxdis dRisaTvis saqarTvelos erovnuli bankis mier dadgenili kursis Sesabamisad erovnul valutaSi</t>
  </si>
  <si>
    <t xml:space="preserve"> Trailer REF </t>
  </si>
  <si>
    <t xml:space="preserve"> canned meat &amp; milk </t>
  </si>
  <si>
    <t xml:space="preserve"> 21 tones </t>
  </si>
  <si>
    <t xml:space="preserve"> Trailer REF  </t>
  </si>
  <si>
    <t xml:space="preserve"> canned meat </t>
  </si>
  <si>
    <t>1400 $</t>
  </si>
  <si>
    <t xml:space="preserve"> Trailer </t>
  </si>
  <si>
    <t xml:space="preserve"> wine </t>
  </si>
  <si>
    <t xml:space="preserve">
 St.Tengiz Chantladze1stTurn #10, 0109, Isani-Samgori, Tbilisi, Georgia</t>
  </si>
  <si>
    <t xml:space="preserve">Southpoint Distribution Park, Building C - HOPI, 251 63 Strancice, D1 highway, Exit 15
</t>
  </si>
  <si>
    <t>ტრანს გარანტი</t>
  </si>
  <si>
    <t>ჯი ეს ემ ტრანსი</t>
  </si>
  <si>
    <t>უოლდვაიდ ენერჯი ლოჯისტიქს</t>
  </si>
  <si>
    <t>ტრანს-ფორი გრუპი</t>
  </si>
  <si>
    <t>სოლე ტრანსი</t>
  </si>
  <si>
    <t>მენტრო ლოჯისტიკსი</t>
  </si>
  <si>
    <t>ლოჯისთიქს სოლუშენს</t>
  </si>
  <si>
    <t>გრინვეი ლოჯისტიკი</t>
  </si>
  <si>
    <t>გოლდ ვეი გრუპ</t>
  </si>
  <si>
    <t>გიანთი ლოჯისტიკსი</t>
  </si>
  <si>
    <t>ბენე ჯგუფი</t>
  </si>
  <si>
    <t>Contract Period</t>
  </si>
  <si>
    <t xml:space="preserve">1Y. </t>
  </si>
  <si>
    <t>Rosh Haayin - Tbilisi</t>
  </si>
  <si>
    <t>Kaija</t>
  </si>
  <si>
    <t>HK Tuna</t>
  </si>
  <si>
    <t>HK Turkey</t>
  </si>
  <si>
    <t>HK Tuna Olive Oil</t>
  </si>
  <si>
    <t>Sucrazit</t>
  </si>
  <si>
    <t>BLU</t>
  </si>
  <si>
    <t>Pringles</t>
  </si>
  <si>
    <t>Mutti</t>
  </si>
  <si>
    <t>Allin</t>
  </si>
  <si>
    <t>Brand</t>
  </si>
  <si>
    <t>canned tomate paste</t>
  </si>
  <si>
    <t>canned turkey</t>
  </si>
  <si>
    <t>11 tones</t>
  </si>
  <si>
    <t>Via Traversetolo, 28 43022 Montechiarugolo (PR) - Italy</t>
  </si>
  <si>
    <t>Montechiarugolo - Tbilisi</t>
  </si>
  <si>
    <t>Antalya - Tbilisi</t>
  </si>
  <si>
    <t>Organize Sanayi Bölgesi 1.Kısım 1.Cadde Döşemealtı/ANTALYA</t>
  </si>
  <si>
    <t>Izmir-Tbilisi</t>
  </si>
  <si>
    <t>izmir Yolu 4 km. Canakkale</t>
  </si>
  <si>
    <t>Lodz-Tbilisi</t>
  </si>
  <si>
    <t>ul .Techniczna 16/18 92-518 Łódź</t>
  </si>
  <si>
    <t>energy drink</t>
  </si>
  <si>
    <t>Chips</t>
  </si>
  <si>
    <t>Bakery</t>
  </si>
  <si>
    <t>FMCG Nederland B.V. Helmusselaan 8-10 6041 Aw Roermond Netherlands</t>
  </si>
  <si>
    <t>Pesco Supply B.V. Euclideslaan 101 3584 BR Utrecht The Netherlands</t>
  </si>
  <si>
    <t>Roermond - Tbilisi</t>
  </si>
  <si>
    <t>Utrecht - Tbilisi</t>
  </si>
  <si>
    <t>Proteine Bars</t>
  </si>
  <si>
    <t>Leerdam - Tbilisi</t>
  </si>
  <si>
    <t>VSI Energieweg 22 4143 HK Leerdam, Netherlands</t>
  </si>
  <si>
    <t>Loacker</t>
  </si>
  <si>
    <t>Rotonda - Tbilisi</t>
  </si>
  <si>
    <t>Rotonda Maestri del Lavoro, 2, 24054 Calcio (BG), Italy</t>
  </si>
  <si>
    <t>Container 20 DV REF/Trailer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</si>
</sst>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&quot;$&quot;* #,##0_);_(&quot;$&quot;* \(#,##0\);_(&quot;$&quot;* &quot;-&quot;??_);_(@_)"/>
    <numFmt numFmtId="166" formatCode="_([$€-2]\ * #,##0.00_);_([$€-2]\ * \(#,##0.00\);_([$€-2]\ * &quot;-&quot;??_);_(@_)"/>
    <numFmt numFmtId="167" formatCode="_-* #,##0.00\ [$₾-437]_-;\-* #,##0.00\ [$₾-437]_-;_-* &quot;-&quot;??\ [$₾-437]_-;_-@_-"/>
    <numFmt numFmtId="168" formatCode="[$USD]\ #,##0.00"/>
    <numFmt numFmtId="169" formatCode="[$EUR]\ #,##0.00"/>
    <numFmt numFmtId="170" formatCode="_-[$€-2]\ * #,##0.00_-;\-[$€-2]\ * #,##0.00_-;_-[$€-2]\ * &quot;-&quot;??_-;_-@_-"/>
    <numFmt numFmtId="171" formatCode="#,##0\ [$€-1];[Red]\-#,##0\ [$€-1]"/>
    <numFmt numFmtId="172" formatCode="&quot;$&quot;#,##0"/>
    <numFmt numFmtId="173" formatCode="_-* #,##0_-;\-* #,##0_-;_-* &quot;-&quot;??_-;_-@_-"/>
    <numFmt numFmtId="174" formatCode="_-* #,##0.0_-;\-* #,##0.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165" fontId="9" fillId="0" borderId="1" xfId="3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6" fontId="7" fillId="0" borderId="1" xfId="3" applyNumberFormat="1" applyFont="1" applyFill="1" applyBorder="1" applyAlignment="1">
      <alignment horizontal="center" vertical="center" wrapText="1"/>
    </xf>
    <xf numFmtId="0" fontId="10" fillId="2" borderId="1" xfId="2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8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9" fontId="6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0" fontId="4" fillId="0" borderId="1" xfId="0" applyNumberFormat="1" applyFont="1" applyBorder="1" applyAlignment="1">
      <alignment horizontal="center" vertical="center"/>
    </xf>
    <xf numFmtId="170" fontId="7" fillId="0" borderId="1" xfId="0" applyNumberFormat="1" applyFont="1" applyFill="1" applyBorder="1" applyAlignment="1">
      <alignment horizontal="center" vertical="center" wrapText="1"/>
    </xf>
    <xf numFmtId="0" fontId="10" fillId="2" borderId="3" xfId="2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1" fontId="1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3" applyNumberFormat="1" applyFont="1" applyFill="1" applyBorder="1" applyAlignment="1">
      <alignment horizontal="center" vertical="center" wrapText="1"/>
    </xf>
    <xf numFmtId="165" fontId="9" fillId="0" borderId="6" xfId="3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2" fontId="12" fillId="0" borderId="8" xfId="0" applyNumberFormat="1" applyFont="1" applyBorder="1" applyAlignment="1">
      <alignment horizontal="center" vertical="center" wrapText="1"/>
    </xf>
    <xf numFmtId="172" fontId="12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3" applyNumberFormat="1" applyFont="1" applyFill="1" applyBorder="1" applyAlignment="1">
      <alignment horizontal="center" vertical="center" wrapText="1"/>
    </xf>
    <xf numFmtId="165" fontId="9" fillId="0" borderId="11" xfId="3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3" applyNumberFormat="1" applyFont="1" applyFill="1" applyBorder="1" applyAlignment="1">
      <alignment horizontal="center" vertical="center" wrapText="1"/>
    </xf>
    <xf numFmtId="165" fontId="9" fillId="0" borderId="13" xfId="3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10" fillId="2" borderId="0" xfId="2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4" fillId="0" borderId="0" xfId="0" applyFont="1"/>
    <xf numFmtId="0" fontId="14" fillId="0" borderId="0" xfId="0" applyFont="1" applyBorder="1"/>
    <xf numFmtId="164" fontId="16" fillId="0" borderId="0" xfId="1" applyFont="1" applyFill="1"/>
    <xf numFmtId="0" fontId="0" fillId="0" borderId="0" xfId="0"/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8" fillId="0" borderId="1" xfId="3" applyNumberFormat="1" applyFont="1" applyFill="1" applyBorder="1" applyAlignment="1">
      <alignment horizontal="left" vertical="center"/>
    </xf>
    <xf numFmtId="165" fontId="18" fillId="0" borderId="1" xfId="3" applyNumberFormat="1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9" fillId="0" borderId="1" xfId="3" applyNumberFormat="1" applyFont="1" applyFill="1" applyBorder="1" applyAlignment="1">
      <alignment horizontal="left" vertical="center"/>
    </xf>
    <xf numFmtId="165" fontId="19" fillId="0" borderId="1" xfId="3" applyNumberFormat="1" applyFont="1" applyFill="1" applyBorder="1" applyAlignment="1">
      <alignment horizontal="left" vertical="center"/>
    </xf>
    <xf numFmtId="165" fontId="19" fillId="0" borderId="1" xfId="3" applyNumberFormat="1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1" xfId="3" applyNumberFormat="1" applyFont="1" applyFill="1" applyBorder="1" applyAlignment="1">
      <alignment horizontal="center" vertical="center"/>
    </xf>
    <xf numFmtId="165" fontId="18" fillId="0" borderId="1" xfId="3" applyNumberFormat="1" applyFont="1" applyFill="1" applyBorder="1" applyAlignment="1">
      <alignment horizontal="center" vertical="center"/>
    </xf>
    <xf numFmtId="0" fontId="17" fillId="2" borderId="1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15" xfId="2" applyFont="1" applyBorder="1" applyAlignment="1">
      <alignment horizontal="center" vertical="center" wrapText="1"/>
    </xf>
    <xf numFmtId="0" fontId="10" fillId="2" borderId="14" xfId="2" applyFont="1" applyBorder="1" applyAlignment="1">
      <alignment horizontal="center" vertical="center" wrapText="1"/>
    </xf>
    <xf numFmtId="0" fontId="10" fillId="2" borderId="16" xfId="2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73" fontId="2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5" fontId="19" fillId="0" borderId="1" xfId="5" applyNumberFormat="1" applyFont="1" applyFill="1" applyBorder="1" applyAlignment="1">
      <alignment horizontal="center" vertical="center"/>
    </xf>
    <xf numFmtId="0" fontId="19" fillId="0" borderId="1" xfId="5" applyNumberFormat="1" applyFont="1" applyFill="1" applyBorder="1" applyAlignment="1">
      <alignment horizontal="center" vertical="center"/>
    </xf>
    <xf numFmtId="165" fontId="18" fillId="0" borderId="1" xfId="5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4" fillId="2" borderId="1" xfId="2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165" fontId="19" fillId="0" borderId="4" xfId="5" applyNumberFormat="1" applyFont="1" applyFill="1" applyBorder="1" applyAlignment="1">
      <alignment horizontal="center" vertical="center"/>
    </xf>
    <xf numFmtId="174" fontId="22" fillId="0" borderId="1" xfId="1" applyNumberFormat="1" applyFont="1" applyFill="1" applyBorder="1" applyAlignment="1">
      <alignment horizontal="center" vertical="center" wrapText="1"/>
    </xf>
    <xf numFmtId="165" fontId="19" fillId="0" borderId="13" xfId="5" applyNumberFormat="1" applyFont="1" applyFill="1" applyBorder="1" applyAlignment="1">
      <alignment horizontal="center" vertical="center"/>
    </xf>
    <xf numFmtId="165" fontId="19" fillId="0" borderId="4" xfId="5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5" fontId="19" fillId="0" borderId="1" xfId="5" applyNumberFormat="1" applyFont="1" applyFill="1" applyBorder="1" applyAlignment="1">
      <alignment horizontal="center" vertical="center" wrapText="1"/>
    </xf>
  </cellXfs>
  <cellStyles count="6">
    <cellStyle name="Accent5" xfId="2" builtinId="45"/>
    <cellStyle name="Comma" xfId="1" builtinId="3"/>
    <cellStyle name="Comma 2" xfId="4" xr:uid="{00000000-0005-0000-0000-000002000000}"/>
    <cellStyle name="Currency" xfId="5" builtinId="4"/>
    <cellStyle name="Currency 2" xfId="3" xr:uid="{00000000-0005-0000-0000-000004000000}"/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83821</xdr:colOff>
      <xdr:row>1</xdr:row>
      <xdr:rowOff>53340</xdr:rowOff>
    </xdr:from>
    <xdr:ext cx="1202055" cy="672800"/>
    <xdr:pic>
      <xdr:nvPicPr>
        <xdr:cNvPr id="2" name="Picture 1">
          <a:extLst>
            <a:ext uri="{FF2B5EF4-FFF2-40B4-BE49-F238E27FC236}">
              <a16:creationId xmlns:a16="http://schemas.microsoft.com/office/drawing/2014/main" id="{AB4BBC32-F1BB-4123-BB86-5FCB6EA34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1" y="243840"/>
          <a:ext cx="1202055" cy="672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1A6A-50CB-4B7B-BB5F-D89522A1074E}">
  <sheetPr>
    <tabColor rgb="FF92D050"/>
  </sheetPr>
  <dimension ref="B2:O19"/>
  <sheetViews>
    <sheetView showGridLines="0" tabSelected="1" zoomScale="85" zoomScaleNormal="85" workbookViewId="0">
      <pane ySplit="3" topLeftCell="A7" activePane="bottomLeft" state="frozen"/>
      <selection pane="bottomLeft" activeCell="F9" sqref="F9"/>
    </sheetView>
  </sheetViews>
  <sheetFormatPr defaultColWidth="8.85546875" defaultRowHeight="15" x14ac:dyDescent="0.25"/>
  <cols>
    <col min="1" max="1" width="4.42578125" style="87" customWidth="1"/>
    <col min="2" max="2" width="3" style="84" customWidth="1"/>
    <col min="3" max="3" width="17.140625" style="84" bestFit="1" customWidth="1"/>
    <col min="4" max="4" width="20.42578125" style="84" bestFit="1" customWidth="1"/>
    <col min="5" max="5" width="10.140625" style="84" bestFit="1" customWidth="1"/>
    <col min="6" max="6" width="16.42578125" style="84" bestFit="1" customWidth="1"/>
    <col min="7" max="7" width="22.5703125" style="84" bestFit="1" customWidth="1"/>
    <col min="8" max="8" width="12" style="84" bestFit="1" customWidth="1"/>
    <col min="9" max="9" width="48.5703125" style="84" customWidth="1"/>
    <col min="10" max="10" width="58.42578125" style="84" customWidth="1"/>
    <col min="11" max="11" width="12.85546875" style="89" customWidth="1"/>
    <col min="12" max="12" width="11.28515625" style="89" customWidth="1"/>
    <col min="13" max="16384" width="8.85546875" style="87"/>
  </cols>
  <sheetData>
    <row r="2" spans="2:15" s="88" customFormat="1" ht="13.5" customHeight="1" x14ac:dyDescent="0.25">
      <c r="B2" s="85"/>
      <c r="C2" s="85"/>
      <c r="D2" s="85"/>
      <c r="E2" s="85"/>
      <c r="F2" s="85"/>
      <c r="G2" s="85"/>
      <c r="H2" s="85"/>
      <c r="I2" s="85"/>
      <c r="J2" s="85"/>
    </row>
    <row r="3" spans="2:15" s="120" customFormat="1" ht="43.5" customHeight="1" x14ac:dyDescent="0.25">
      <c r="B3" s="119" t="s">
        <v>69</v>
      </c>
      <c r="C3" s="119" t="s">
        <v>64</v>
      </c>
      <c r="D3" s="119" t="s">
        <v>63</v>
      </c>
      <c r="E3" s="119" t="s">
        <v>62</v>
      </c>
      <c r="F3" s="119" t="s">
        <v>190</v>
      </c>
      <c r="G3" s="119" t="s">
        <v>61</v>
      </c>
      <c r="H3" s="119" t="s">
        <v>60</v>
      </c>
      <c r="I3" s="119" t="s">
        <v>59</v>
      </c>
      <c r="J3" s="119" t="s">
        <v>58</v>
      </c>
      <c r="K3" s="119" t="s">
        <v>67</v>
      </c>
      <c r="L3" s="119" t="s">
        <v>178</v>
      </c>
    </row>
    <row r="4" spans="2:15" ht="29.25" customHeight="1" x14ac:dyDescent="0.25">
      <c r="B4" s="110">
        <v>1</v>
      </c>
      <c r="C4" s="115" t="s">
        <v>41</v>
      </c>
      <c r="D4" s="115" t="s">
        <v>47</v>
      </c>
      <c r="E4" s="115" t="s">
        <v>10</v>
      </c>
      <c r="F4" s="115" t="s">
        <v>181</v>
      </c>
      <c r="G4" s="72" t="s">
        <v>50</v>
      </c>
      <c r="H4" s="116" t="s">
        <v>38</v>
      </c>
      <c r="I4" s="113" t="s">
        <v>49</v>
      </c>
      <c r="J4" s="113" t="s">
        <v>1</v>
      </c>
      <c r="K4" s="112">
        <v>15</v>
      </c>
      <c r="L4" s="112" t="s">
        <v>179</v>
      </c>
      <c r="M4" s="18"/>
      <c r="N4" s="18"/>
      <c r="O4" s="18"/>
    </row>
    <row r="5" spans="2:15" ht="29.25" customHeight="1" x14ac:dyDescent="0.25">
      <c r="B5" s="111">
        <v>2</v>
      </c>
      <c r="C5" s="115" t="s">
        <v>41</v>
      </c>
      <c r="D5" s="115" t="s">
        <v>47</v>
      </c>
      <c r="E5" s="115" t="s">
        <v>10</v>
      </c>
      <c r="F5" s="115" t="s">
        <v>182</v>
      </c>
      <c r="G5" s="72" t="s">
        <v>45</v>
      </c>
      <c r="H5" s="116" t="s">
        <v>44</v>
      </c>
      <c r="I5" s="113" t="s">
        <v>43</v>
      </c>
      <c r="J5" s="113" t="s">
        <v>1</v>
      </c>
      <c r="K5" s="112">
        <v>8</v>
      </c>
      <c r="L5" s="112" t="s">
        <v>179</v>
      </c>
      <c r="M5" s="18"/>
      <c r="N5" s="18"/>
      <c r="O5" s="18"/>
    </row>
    <row r="6" spans="2:15" ht="29.1" customHeight="1" x14ac:dyDescent="0.25">
      <c r="B6" s="110">
        <v>3</v>
      </c>
      <c r="C6" s="115" t="s">
        <v>41</v>
      </c>
      <c r="D6" s="115" t="s">
        <v>40</v>
      </c>
      <c r="E6" s="115" t="s">
        <v>39</v>
      </c>
      <c r="F6" s="115" t="s">
        <v>185</v>
      </c>
      <c r="G6" s="72" t="s">
        <v>180</v>
      </c>
      <c r="H6" s="116" t="s">
        <v>38</v>
      </c>
      <c r="I6" s="113" t="s">
        <v>180</v>
      </c>
      <c r="J6" s="113" t="s">
        <v>1</v>
      </c>
      <c r="K6" s="112">
        <v>4</v>
      </c>
      <c r="L6" s="112" t="s">
        <v>179</v>
      </c>
      <c r="M6" s="18"/>
      <c r="N6" s="18"/>
      <c r="O6" s="18"/>
    </row>
    <row r="7" spans="2:15" ht="29.25" customHeight="1" x14ac:dyDescent="0.25">
      <c r="B7" s="111">
        <v>4</v>
      </c>
      <c r="C7" s="115" t="s">
        <v>41</v>
      </c>
      <c r="D7" s="115" t="s">
        <v>191</v>
      </c>
      <c r="E7" s="115" t="s">
        <v>193</v>
      </c>
      <c r="F7" s="115" t="s">
        <v>188</v>
      </c>
      <c r="G7" s="72" t="s">
        <v>195</v>
      </c>
      <c r="H7" s="116" t="s">
        <v>3</v>
      </c>
      <c r="I7" s="113" t="s">
        <v>194</v>
      </c>
      <c r="J7" s="113" t="s">
        <v>1</v>
      </c>
      <c r="K7" s="112">
        <v>2</v>
      </c>
      <c r="L7" s="112" t="s">
        <v>179</v>
      </c>
      <c r="M7" s="18"/>
      <c r="N7" s="18"/>
      <c r="O7" s="18"/>
    </row>
    <row r="8" spans="2:15" ht="36" customHeight="1" x14ac:dyDescent="0.25">
      <c r="B8" s="110">
        <v>5</v>
      </c>
      <c r="C8" s="117" t="s">
        <v>12</v>
      </c>
      <c r="D8" s="115" t="s">
        <v>192</v>
      </c>
      <c r="E8" s="115" t="s">
        <v>46</v>
      </c>
      <c r="F8" s="115" t="s">
        <v>183</v>
      </c>
      <c r="G8" s="72" t="s">
        <v>196</v>
      </c>
      <c r="H8" s="116" t="s">
        <v>3</v>
      </c>
      <c r="I8" s="118" t="s">
        <v>197</v>
      </c>
      <c r="J8" s="114" t="s">
        <v>1</v>
      </c>
      <c r="K8" s="112">
        <v>2</v>
      </c>
      <c r="L8" s="112" t="s">
        <v>179</v>
      </c>
      <c r="M8" s="18"/>
      <c r="N8" s="18"/>
      <c r="O8" s="18"/>
    </row>
    <row r="9" spans="2:15" ht="33.950000000000003" customHeight="1" x14ac:dyDescent="0.25">
      <c r="B9" s="111">
        <v>6</v>
      </c>
      <c r="C9" s="117" t="s">
        <v>12</v>
      </c>
      <c r="D9" s="115" t="s">
        <v>47</v>
      </c>
      <c r="E9" s="115" t="s">
        <v>46</v>
      </c>
      <c r="F9" s="115" t="s">
        <v>184</v>
      </c>
      <c r="G9" s="72" t="s">
        <v>198</v>
      </c>
      <c r="H9" s="116" t="s">
        <v>3</v>
      </c>
      <c r="I9" s="114" t="s">
        <v>199</v>
      </c>
      <c r="J9" s="114" t="s">
        <v>1</v>
      </c>
      <c r="K9" s="112">
        <v>1</v>
      </c>
      <c r="L9" s="112" t="s">
        <v>179</v>
      </c>
    </row>
    <row r="10" spans="2:15" ht="48.95" customHeight="1" x14ac:dyDescent="0.25">
      <c r="B10" s="110">
        <v>7</v>
      </c>
      <c r="C10" s="117" t="s">
        <v>12</v>
      </c>
      <c r="D10" s="115" t="s">
        <v>202</v>
      </c>
      <c r="E10" s="115" t="s">
        <v>21</v>
      </c>
      <c r="F10" s="115" t="s">
        <v>186</v>
      </c>
      <c r="G10" s="72" t="s">
        <v>200</v>
      </c>
      <c r="H10" s="116" t="s">
        <v>3</v>
      </c>
      <c r="I10" s="114" t="s">
        <v>201</v>
      </c>
      <c r="J10" s="114" t="s">
        <v>1</v>
      </c>
      <c r="K10" s="112">
        <v>2</v>
      </c>
      <c r="L10" s="112" t="s">
        <v>179</v>
      </c>
    </row>
    <row r="11" spans="2:15" ht="37.5" customHeight="1" x14ac:dyDescent="0.25">
      <c r="B11" s="111">
        <v>8</v>
      </c>
      <c r="C11" s="117" t="s">
        <v>12</v>
      </c>
      <c r="D11" s="115" t="s">
        <v>203</v>
      </c>
      <c r="E11" s="115" t="s">
        <v>193</v>
      </c>
      <c r="F11" s="123" t="s">
        <v>187</v>
      </c>
      <c r="G11" s="72" t="s">
        <v>207</v>
      </c>
      <c r="H11" s="116" t="s">
        <v>3</v>
      </c>
      <c r="I11" s="114" t="s">
        <v>205</v>
      </c>
      <c r="J11" s="114" t="s">
        <v>1</v>
      </c>
      <c r="K11" s="112">
        <v>2</v>
      </c>
      <c r="L11" s="112" t="s">
        <v>179</v>
      </c>
    </row>
    <row r="12" spans="2:15" ht="38.450000000000003" customHeight="1" x14ac:dyDescent="0.25">
      <c r="B12" s="111">
        <v>9</v>
      </c>
      <c r="C12" s="117" t="s">
        <v>12</v>
      </c>
      <c r="D12" s="115" t="s">
        <v>203</v>
      </c>
      <c r="E12" s="115" t="s">
        <v>193</v>
      </c>
      <c r="F12" s="124"/>
      <c r="G12" s="72" t="s">
        <v>208</v>
      </c>
      <c r="H12" s="116" t="s">
        <v>3</v>
      </c>
      <c r="I12" s="114" t="s">
        <v>206</v>
      </c>
      <c r="J12" s="114" t="s">
        <v>1</v>
      </c>
      <c r="K12" s="112">
        <v>2</v>
      </c>
      <c r="L12" s="112" t="s">
        <v>179</v>
      </c>
    </row>
    <row r="13" spans="2:15" ht="38.450000000000003" customHeight="1" x14ac:dyDescent="0.25">
      <c r="B13" s="111">
        <v>10</v>
      </c>
      <c r="C13" s="129" t="s">
        <v>215</v>
      </c>
      <c r="D13" s="115" t="s">
        <v>204</v>
      </c>
      <c r="E13" s="115" t="s">
        <v>10</v>
      </c>
      <c r="F13" s="121" t="s">
        <v>212</v>
      </c>
      <c r="G13" s="72" t="s">
        <v>213</v>
      </c>
      <c r="H13" s="116" t="s">
        <v>3</v>
      </c>
      <c r="I13" s="114" t="s">
        <v>214</v>
      </c>
      <c r="J13" s="114" t="s">
        <v>1</v>
      </c>
      <c r="K13" s="112">
        <v>1</v>
      </c>
      <c r="L13" s="112" t="s">
        <v>179</v>
      </c>
    </row>
    <row r="14" spans="2:15" s="5" customFormat="1" ht="48.95" customHeight="1" x14ac:dyDescent="0.25">
      <c r="B14" s="110">
        <v>11</v>
      </c>
      <c r="C14" s="117" t="s">
        <v>12</v>
      </c>
      <c r="D14" s="117" t="s">
        <v>209</v>
      </c>
      <c r="E14" s="117"/>
      <c r="F14" s="117" t="s">
        <v>189</v>
      </c>
      <c r="G14" s="81" t="s">
        <v>210</v>
      </c>
      <c r="H14" s="116" t="s">
        <v>38</v>
      </c>
      <c r="I14" s="91" t="s">
        <v>211</v>
      </c>
      <c r="J14" s="114" t="s">
        <v>1</v>
      </c>
      <c r="K14" s="122">
        <v>0.3</v>
      </c>
      <c r="L14" s="112" t="s">
        <v>179</v>
      </c>
    </row>
    <row r="15" spans="2:15" s="86" customFormat="1" ht="54.75" customHeight="1" x14ac:dyDescent="0.2"/>
    <row r="16" spans="2:15" ht="81.75" customHeight="1" x14ac:dyDescent="0.25"/>
    <row r="17" ht="81.75" customHeight="1" x14ac:dyDescent="0.25"/>
    <row r="18" ht="81.75" customHeight="1" x14ac:dyDescent="0.25"/>
    <row r="19" ht="81.75" customHeight="1" x14ac:dyDescent="0.25"/>
  </sheetData>
  <dataConsolidate/>
  <mergeCells count="1">
    <mergeCell ref="F11:F12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18"/>
  <sheetViews>
    <sheetView showGridLines="0" workbookViewId="0">
      <pane xSplit="2" ySplit="2" topLeftCell="C6" activePane="bottomRight" state="frozen"/>
      <selection pane="topRight" activeCell="D1" sqref="D1"/>
      <selection pane="bottomLeft" activeCell="A4" sqref="A4"/>
      <selection pane="bottomRight" activeCell="D8" sqref="D8:D12"/>
    </sheetView>
  </sheetViews>
  <sheetFormatPr defaultColWidth="8.85546875" defaultRowHeight="15" x14ac:dyDescent="0.25"/>
  <cols>
    <col min="1" max="1" width="3.42578125" customWidth="1"/>
    <col min="2" max="2" width="13" customWidth="1"/>
    <col min="3" max="3" width="9.42578125" style="2" customWidth="1"/>
    <col min="4" max="4" width="11.140625" style="2" customWidth="1"/>
    <col min="5" max="5" width="11.42578125" style="2" bestFit="1" customWidth="1"/>
    <col min="6" max="6" width="12.42578125" style="1" customWidth="1"/>
    <col min="7" max="7" width="10.42578125" customWidth="1"/>
    <col min="8" max="8" width="7.85546875" customWidth="1"/>
    <col min="9" max="9" width="11" customWidth="1"/>
    <col min="10" max="10" width="8.42578125" customWidth="1"/>
    <col min="11" max="11" width="17.85546875" customWidth="1"/>
    <col min="12" max="13" width="18.5703125" customWidth="1"/>
  </cols>
  <sheetData>
    <row r="2" spans="1:13" ht="36" customHeight="1" x14ac:dyDescent="0.25">
      <c r="A2" s="20" t="s">
        <v>69</v>
      </c>
      <c r="B2" s="20" t="s">
        <v>68</v>
      </c>
      <c r="C2" s="20" t="s">
        <v>67</v>
      </c>
      <c r="D2" s="20" t="s">
        <v>66</v>
      </c>
      <c r="E2" s="20" t="s">
        <v>65</v>
      </c>
      <c r="F2" s="20" t="s">
        <v>64</v>
      </c>
      <c r="G2" s="20" t="s">
        <v>63</v>
      </c>
      <c r="H2" s="20" t="s">
        <v>62</v>
      </c>
      <c r="I2" s="20" t="s">
        <v>61</v>
      </c>
      <c r="J2" s="20" t="s">
        <v>60</v>
      </c>
      <c r="K2" s="20" t="s">
        <v>59</v>
      </c>
      <c r="L2" s="20" t="s">
        <v>58</v>
      </c>
      <c r="M2" s="20" t="s">
        <v>114</v>
      </c>
    </row>
    <row r="3" spans="1:13" s="18" customFormat="1" ht="43.5" customHeight="1" x14ac:dyDescent="0.25">
      <c r="A3" s="6">
        <v>1</v>
      </c>
      <c r="B3" s="6" t="s">
        <v>57</v>
      </c>
      <c r="C3" s="10">
        <v>12</v>
      </c>
      <c r="D3" s="23">
        <v>0</v>
      </c>
      <c r="E3" s="23">
        <f t="shared" ref="E3:E13" si="0">C3*D3</f>
        <v>0</v>
      </c>
      <c r="F3" s="8" t="s">
        <v>7</v>
      </c>
      <c r="G3" s="6" t="s">
        <v>56</v>
      </c>
      <c r="H3" s="6" t="s">
        <v>55</v>
      </c>
      <c r="I3" s="6" t="s">
        <v>54</v>
      </c>
      <c r="J3" s="7" t="s">
        <v>38</v>
      </c>
      <c r="K3" s="6" t="s">
        <v>53</v>
      </c>
      <c r="L3" s="6" t="s">
        <v>52</v>
      </c>
      <c r="M3" s="6"/>
    </row>
    <row r="4" spans="1:13" ht="43.5" customHeight="1" x14ac:dyDescent="0.25">
      <c r="A4" s="16">
        <v>2</v>
      </c>
      <c r="B4" s="16" t="s">
        <v>51</v>
      </c>
      <c r="C4" s="15">
        <v>18</v>
      </c>
      <c r="D4" s="23">
        <v>0</v>
      </c>
      <c r="E4" s="23">
        <f t="shared" si="0"/>
        <v>0</v>
      </c>
      <c r="F4" s="13" t="s">
        <v>41</v>
      </c>
      <c r="G4" s="13" t="s">
        <v>47</v>
      </c>
      <c r="H4" s="13" t="s">
        <v>46</v>
      </c>
      <c r="I4" s="11" t="s">
        <v>50</v>
      </c>
      <c r="J4" s="12" t="s">
        <v>38</v>
      </c>
      <c r="K4" s="11" t="s">
        <v>49</v>
      </c>
      <c r="L4" s="11" t="s">
        <v>1</v>
      </c>
      <c r="M4" s="11"/>
    </row>
    <row r="5" spans="1:13" ht="43.5" customHeight="1" x14ac:dyDescent="0.25">
      <c r="A5" s="6">
        <v>3</v>
      </c>
      <c r="B5" s="16" t="s">
        <v>48</v>
      </c>
      <c r="C5" s="15">
        <v>4</v>
      </c>
      <c r="D5" s="23">
        <v>0</v>
      </c>
      <c r="E5" s="23">
        <f t="shared" si="0"/>
        <v>0</v>
      </c>
      <c r="F5" s="13" t="s">
        <v>41</v>
      </c>
      <c r="G5" s="13" t="s">
        <v>47</v>
      </c>
      <c r="H5" s="13" t="s">
        <v>46</v>
      </c>
      <c r="I5" s="11" t="s">
        <v>45</v>
      </c>
      <c r="J5" s="12" t="s">
        <v>44</v>
      </c>
      <c r="K5" s="11" t="s">
        <v>43</v>
      </c>
      <c r="L5" s="11" t="s">
        <v>1</v>
      </c>
      <c r="M5" s="11"/>
    </row>
    <row r="6" spans="1:13" ht="43.5" customHeight="1" x14ac:dyDescent="0.25">
      <c r="A6" s="16">
        <v>4</v>
      </c>
      <c r="B6" s="16" t="s">
        <v>42</v>
      </c>
      <c r="C6" s="15">
        <v>1</v>
      </c>
      <c r="D6" s="23">
        <v>0</v>
      </c>
      <c r="E6" s="23">
        <f t="shared" si="0"/>
        <v>0</v>
      </c>
      <c r="F6" s="13" t="s">
        <v>41</v>
      </c>
      <c r="G6" s="13" t="s">
        <v>40</v>
      </c>
      <c r="H6" s="13" t="s">
        <v>39</v>
      </c>
      <c r="I6" s="11" t="s">
        <v>37</v>
      </c>
      <c r="J6" s="12" t="s">
        <v>38</v>
      </c>
      <c r="K6" s="11" t="s">
        <v>37</v>
      </c>
      <c r="L6" s="11" t="s">
        <v>1</v>
      </c>
      <c r="M6" s="11"/>
    </row>
    <row r="7" spans="1:13" ht="72.75" thickBot="1" x14ac:dyDescent="0.3">
      <c r="A7" s="6">
        <v>5</v>
      </c>
      <c r="B7" s="69" t="s">
        <v>36</v>
      </c>
      <c r="C7" s="68">
        <v>54</v>
      </c>
      <c r="D7" s="67">
        <v>0</v>
      </c>
      <c r="E7" s="67">
        <f t="shared" si="0"/>
        <v>0</v>
      </c>
      <c r="F7" s="66" t="s">
        <v>7</v>
      </c>
      <c r="G7" s="66" t="s">
        <v>35</v>
      </c>
      <c r="H7" s="66" t="s">
        <v>34</v>
      </c>
      <c r="I7" s="64" t="s">
        <v>4</v>
      </c>
      <c r="J7" s="65" t="s">
        <v>3</v>
      </c>
      <c r="K7" s="64" t="s">
        <v>33</v>
      </c>
      <c r="L7" s="64" t="s">
        <v>1</v>
      </c>
      <c r="M7" s="64"/>
    </row>
    <row r="8" spans="1:13" ht="43.5" customHeight="1" x14ac:dyDescent="0.25">
      <c r="A8" s="51">
        <v>6</v>
      </c>
      <c r="B8" s="63" t="s">
        <v>32</v>
      </c>
      <c r="C8" s="62">
        <v>11</v>
      </c>
      <c r="D8" s="61">
        <v>2100</v>
      </c>
      <c r="E8" s="61">
        <f t="shared" si="0"/>
        <v>23100</v>
      </c>
      <c r="F8" s="60" t="s">
        <v>31</v>
      </c>
      <c r="G8" s="60" t="s">
        <v>30</v>
      </c>
      <c r="H8" s="60" t="s">
        <v>21</v>
      </c>
      <c r="I8" s="58" t="s">
        <v>25</v>
      </c>
      <c r="J8" s="59" t="s">
        <v>3</v>
      </c>
      <c r="K8" s="58" t="s">
        <v>29</v>
      </c>
      <c r="L8" s="57" t="s">
        <v>1</v>
      </c>
      <c r="M8" s="56" t="s">
        <v>113</v>
      </c>
    </row>
    <row r="9" spans="1:13" ht="43.5" customHeight="1" x14ac:dyDescent="0.25">
      <c r="A9" s="54">
        <v>7</v>
      </c>
      <c r="B9" s="53" t="s">
        <v>28</v>
      </c>
      <c r="C9" s="15">
        <v>6</v>
      </c>
      <c r="D9" s="23">
        <v>2100</v>
      </c>
      <c r="E9" s="23">
        <f t="shared" si="0"/>
        <v>12600</v>
      </c>
      <c r="F9" s="13" t="s">
        <v>27</v>
      </c>
      <c r="G9" s="13" t="s">
        <v>26</v>
      </c>
      <c r="H9" s="13" t="s">
        <v>21</v>
      </c>
      <c r="I9" s="11" t="s">
        <v>25</v>
      </c>
      <c r="J9" s="12" t="s">
        <v>3</v>
      </c>
      <c r="K9" s="11" t="s">
        <v>24</v>
      </c>
      <c r="L9" s="52" t="s">
        <v>1</v>
      </c>
      <c r="M9" s="55" t="s">
        <v>113</v>
      </c>
    </row>
    <row r="10" spans="1:13" ht="43.5" customHeight="1" x14ac:dyDescent="0.25">
      <c r="A10" s="51">
        <v>8</v>
      </c>
      <c r="B10" s="53" t="s">
        <v>23</v>
      </c>
      <c r="C10" s="15">
        <v>92</v>
      </c>
      <c r="D10" s="23">
        <v>900</v>
      </c>
      <c r="E10" s="23">
        <f t="shared" si="0"/>
        <v>82800</v>
      </c>
      <c r="F10" s="13" t="s">
        <v>12</v>
      </c>
      <c r="G10" s="13" t="s">
        <v>22</v>
      </c>
      <c r="H10" s="13" t="s">
        <v>21</v>
      </c>
      <c r="I10" s="11" t="s">
        <v>20</v>
      </c>
      <c r="J10" s="12" t="s">
        <v>3</v>
      </c>
      <c r="K10" s="11" t="s">
        <v>19</v>
      </c>
      <c r="L10" s="52" t="s">
        <v>18</v>
      </c>
      <c r="M10" s="55" t="s">
        <v>113</v>
      </c>
    </row>
    <row r="11" spans="1:13" ht="60" x14ac:dyDescent="0.25">
      <c r="A11" s="54">
        <v>9</v>
      </c>
      <c r="B11" s="53" t="s">
        <v>17</v>
      </c>
      <c r="C11" s="15">
        <v>180</v>
      </c>
      <c r="D11" s="23">
        <v>4000</v>
      </c>
      <c r="E11" s="23">
        <f t="shared" si="0"/>
        <v>720000</v>
      </c>
      <c r="F11" s="13" t="s">
        <v>12</v>
      </c>
      <c r="G11" s="13" t="s">
        <v>16</v>
      </c>
      <c r="H11" s="13" t="s">
        <v>10</v>
      </c>
      <c r="I11" s="11" t="s">
        <v>15</v>
      </c>
      <c r="J11" s="12" t="s">
        <v>3</v>
      </c>
      <c r="K11" s="11" t="s">
        <v>14</v>
      </c>
      <c r="L11" s="52" t="s">
        <v>1</v>
      </c>
      <c r="M11" s="52" t="s">
        <v>112</v>
      </c>
    </row>
    <row r="12" spans="1:13" ht="75" customHeight="1" thickBot="1" x14ac:dyDescent="0.3">
      <c r="A12" s="51">
        <v>10</v>
      </c>
      <c r="B12" s="50" t="s">
        <v>13</v>
      </c>
      <c r="C12" s="49">
        <v>22</v>
      </c>
      <c r="D12" s="48">
        <v>3800</v>
      </c>
      <c r="E12" s="48">
        <f t="shared" si="0"/>
        <v>83600</v>
      </c>
      <c r="F12" s="47" t="s">
        <v>12</v>
      </c>
      <c r="G12" s="47" t="s">
        <v>11</v>
      </c>
      <c r="H12" s="47" t="s">
        <v>10</v>
      </c>
      <c r="I12" s="45" t="s">
        <v>9</v>
      </c>
      <c r="J12" s="46" t="s">
        <v>3</v>
      </c>
      <c r="K12" s="45" t="s">
        <v>8</v>
      </c>
      <c r="L12" s="44" t="s">
        <v>1</v>
      </c>
      <c r="M12" s="43" t="s">
        <v>111</v>
      </c>
    </row>
    <row r="13" spans="1:13" s="5" customFormat="1" ht="38.1" customHeight="1" x14ac:dyDescent="0.25">
      <c r="A13" s="6">
        <v>11</v>
      </c>
      <c r="B13" s="38" t="s">
        <v>6</v>
      </c>
      <c r="C13" s="42">
        <v>12</v>
      </c>
      <c r="D13" s="41">
        <v>0</v>
      </c>
      <c r="E13" s="41">
        <f t="shared" si="0"/>
        <v>0</v>
      </c>
      <c r="F13" s="40" t="s">
        <v>7</v>
      </c>
      <c r="G13" s="40" t="s">
        <v>6</v>
      </c>
      <c r="H13" s="40" t="s">
        <v>5</v>
      </c>
      <c r="I13" s="38" t="s">
        <v>4</v>
      </c>
      <c r="J13" s="39" t="s">
        <v>3</v>
      </c>
      <c r="K13" s="38" t="s">
        <v>2</v>
      </c>
      <c r="L13" s="38" t="s">
        <v>1</v>
      </c>
      <c r="M13" s="38"/>
    </row>
    <row r="14" spans="1:13" ht="29.1" customHeight="1" x14ac:dyDescent="0.25">
      <c r="D14" s="4" t="s">
        <v>0</v>
      </c>
      <c r="E14" s="3">
        <f>SUM(E3:E13)</f>
        <v>922100</v>
      </c>
    </row>
    <row r="15" spans="1:13" ht="81.75" customHeight="1" x14ac:dyDescent="0.25"/>
    <row r="16" spans="1:13" ht="81.75" customHeight="1" x14ac:dyDescent="0.25"/>
    <row r="17" ht="81.75" customHeight="1" x14ac:dyDescent="0.25"/>
    <row r="18" ht="81.75" customHeight="1" x14ac:dyDescent="0.25"/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P18"/>
  <sheetViews>
    <sheetView showGridLines="0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D3" sqref="D3:D13"/>
    </sheetView>
  </sheetViews>
  <sheetFormatPr defaultColWidth="8.85546875" defaultRowHeight="15" x14ac:dyDescent="0.25"/>
  <cols>
    <col min="1" max="1" width="3.42578125" customWidth="1"/>
    <col min="2" max="2" width="13" customWidth="1"/>
    <col min="3" max="3" width="9.42578125" style="2" customWidth="1"/>
    <col min="4" max="4" width="11.140625" style="2" customWidth="1"/>
    <col min="5" max="5" width="13.85546875" style="2" customWidth="1"/>
    <col min="6" max="6" width="12.42578125" style="1" customWidth="1"/>
    <col min="7" max="7" width="10.42578125" customWidth="1"/>
    <col min="8" max="8" width="7.85546875" customWidth="1"/>
    <col min="9" max="9" width="11" customWidth="1"/>
    <col min="10" max="10" width="8.42578125" customWidth="1"/>
    <col min="11" max="11" width="17.85546875" customWidth="1"/>
    <col min="12" max="13" width="18.5703125" customWidth="1"/>
    <col min="15" max="15" width="19.140625" customWidth="1"/>
    <col min="16" max="16" width="20.42578125" customWidth="1"/>
  </cols>
  <sheetData>
    <row r="2" spans="1:16" ht="36" customHeight="1" x14ac:dyDescent="0.25">
      <c r="A2" s="20" t="s">
        <v>69</v>
      </c>
      <c r="B2" s="20" t="s">
        <v>68</v>
      </c>
      <c r="C2" s="20" t="s">
        <v>67</v>
      </c>
      <c r="D2" s="20" t="s">
        <v>66</v>
      </c>
      <c r="E2" s="20" t="s">
        <v>65</v>
      </c>
      <c r="F2" s="20" t="s">
        <v>64</v>
      </c>
      <c r="G2" s="20" t="s">
        <v>63</v>
      </c>
      <c r="H2" s="20" t="s">
        <v>62</v>
      </c>
      <c r="I2" s="20" t="s">
        <v>61</v>
      </c>
      <c r="J2" s="20" t="s">
        <v>60</v>
      </c>
      <c r="K2" s="20" t="s">
        <v>59</v>
      </c>
      <c r="L2" s="20" t="s">
        <v>58</v>
      </c>
      <c r="M2" s="75" t="s">
        <v>129</v>
      </c>
      <c r="N2" s="74" t="s">
        <v>128</v>
      </c>
      <c r="O2" s="72" t="s">
        <v>127</v>
      </c>
      <c r="P2" s="74" t="s">
        <v>126</v>
      </c>
    </row>
    <row r="3" spans="1:16" s="18" customFormat="1" ht="43.5" customHeight="1" x14ac:dyDescent="0.25">
      <c r="A3" s="6">
        <v>1</v>
      </c>
      <c r="B3" s="6" t="s">
        <v>57</v>
      </c>
      <c r="C3" s="10">
        <v>12</v>
      </c>
      <c r="D3" s="23">
        <v>2190</v>
      </c>
      <c r="E3" s="23">
        <f t="shared" ref="E3:E13" si="0">C3*D3</f>
        <v>26280</v>
      </c>
      <c r="F3" s="8" t="s">
        <v>7</v>
      </c>
      <c r="G3" s="6" t="s">
        <v>56</v>
      </c>
      <c r="H3" s="6" t="s">
        <v>55</v>
      </c>
      <c r="I3" s="6" t="s">
        <v>54</v>
      </c>
      <c r="J3" s="7" t="s">
        <v>38</v>
      </c>
      <c r="K3" s="6" t="s">
        <v>53</v>
      </c>
      <c r="L3" s="6" t="s">
        <v>52</v>
      </c>
      <c r="M3" s="6" t="s">
        <v>125</v>
      </c>
      <c r="N3" s="72" t="s">
        <v>118</v>
      </c>
      <c r="O3" s="71"/>
      <c r="P3" s="70" t="s">
        <v>115</v>
      </c>
    </row>
    <row r="4" spans="1:16" ht="43.5" customHeight="1" x14ac:dyDescent="0.25">
      <c r="A4" s="16">
        <v>2</v>
      </c>
      <c r="B4" s="16" t="s">
        <v>51</v>
      </c>
      <c r="C4" s="15">
        <v>18</v>
      </c>
      <c r="D4" s="23">
        <v>2170</v>
      </c>
      <c r="E4" s="23">
        <f t="shared" si="0"/>
        <v>39060</v>
      </c>
      <c r="F4" s="13" t="s">
        <v>41</v>
      </c>
      <c r="G4" s="13" t="s">
        <v>47</v>
      </c>
      <c r="H4" s="13" t="s">
        <v>46</v>
      </c>
      <c r="I4" s="11" t="s">
        <v>50</v>
      </c>
      <c r="J4" s="12" t="s">
        <v>38</v>
      </c>
      <c r="K4" s="11" t="s">
        <v>49</v>
      </c>
      <c r="L4" s="11" t="s">
        <v>1</v>
      </c>
      <c r="M4" s="11" t="s">
        <v>124</v>
      </c>
      <c r="N4" s="72" t="s">
        <v>118</v>
      </c>
      <c r="O4" s="71"/>
      <c r="P4" s="70" t="s">
        <v>115</v>
      </c>
    </row>
    <row r="5" spans="1:16" ht="43.5" customHeight="1" x14ac:dyDescent="0.25">
      <c r="A5" s="6">
        <v>3</v>
      </c>
      <c r="B5" s="16" t="s">
        <v>48</v>
      </c>
      <c r="C5" s="15">
        <v>4</v>
      </c>
      <c r="D5" s="23">
        <v>2500</v>
      </c>
      <c r="E5" s="23">
        <f t="shared" si="0"/>
        <v>10000</v>
      </c>
      <c r="F5" s="13" t="s">
        <v>41</v>
      </c>
      <c r="G5" s="13" t="s">
        <v>47</v>
      </c>
      <c r="H5" s="13" t="s">
        <v>46</v>
      </c>
      <c r="I5" s="11" t="s">
        <v>45</v>
      </c>
      <c r="J5" s="12" t="s">
        <v>44</v>
      </c>
      <c r="K5" s="11" t="s">
        <v>43</v>
      </c>
      <c r="L5" s="11" t="s">
        <v>1</v>
      </c>
      <c r="M5" s="11" t="s">
        <v>123</v>
      </c>
      <c r="N5" s="72" t="s">
        <v>103</v>
      </c>
      <c r="O5" s="71"/>
      <c r="P5" s="70" t="s">
        <v>115</v>
      </c>
    </row>
    <row r="6" spans="1:16" ht="43.5" customHeight="1" x14ac:dyDescent="0.25">
      <c r="A6" s="16">
        <v>4</v>
      </c>
      <c r="B6" s="16" t="s">
        <v>42</v>
      </c>
      <c r="C6" s="15">
        <v>1</v>
      </c>
      <c r="D6" s="23">
        <v>360</v>
      </c>
      <c r="E6" s="23">
        <f t="shared" si="0"/>
        <v>360</v>
      </c>
      <c r="F6" s="13" t="s">
        <v>41</v>
      </c>
      <c r="G6" s="13" t="s">
        <v>40</v>
      </c>
      <c r="H6" s="13" t="s">
        <v>39</v>
      </c>
      <c r="I6" s="11" t="s">
        <v>37</v>
      </c>
      <c r="J6" s="12" t="s">
        <v>38</v>
      </c>
      <c r="K6" s="11" t="s">
        <v>37</v>
      </c>
      <c r="L6" s="11" t="s">
        <v>1</v>
      </c>
      <c r="M6" s="11" t="s">
        <v>122</v>
      </c>
      <c r="N6" s="72" t="s">
        <v>103</v>
      </c>
      <c r="O6" s="71"/>
      <c r="P6" s="70" t="s">
        <v>115</v>
      </c>
    </row>
    <row r="7" spans="1:16" ht="72" x14ac:dyDescent="0.25">
      <c r="A7" s="6">
        <v>5</v>
      </c>
      <c r="B7" s="16" t="s">
        <v>36</v>
      </c>
      <c r="C7" s="15">
        <v>54</v>
      </c>
      <c r="D7" s="23">
        <v>2530</v>
      </c>
      <c r="E7" s="23">
        <f t="shared" si="0"/>
        <v>136620</v>
      </c>
      <c r="F7" s="13" t="s">
        <v>7</v>
      </c>
      <c r="G7" s="13" t="s">
        <v>35</v>
      </c>
      <c r="H7" s="13" t="s">
        <v>34</v>
      </c>
      <c r="I7" s="11" t="s">
        <v>4</v>
      </c>
      <c r="J7" s="12" t="s">
        <v>3</v>
      </c>
      <c r="K7" s="11" t="s">
        <v>33</v>
      </c>
      <c r="L7" s="11" t="s">
        <v>1</v>
      </c>
      <c r="M7" s="11" t="s">
        <v>116</v>
      </c>
      <c r="N7" s="72" t="s">
        <v>103</v>
      </c>
      <c r="O7" s="71"/>
      <c r="P7" s="70" t="s">
        <v>115</v>
      </c>
    </row>
    <row r="8" spans="1:16" ht="43.5" customHeight="1" x14ac:dyDescent="0.25">
      <c r="A8" s="16">
        <v>6</v>
      </c>
      <c r="B8" s="16" t="s">
        <v>32</v>
      </c>
      <c r="C8" s="15">
        <v>11</v>
      </c>
      <c r="D8" s="23">
        <v>2100</v>
      </c>
      <c r="E8" s="23">
        <f t="shared" si="0"/>
        <v>23100</v>
      </c>
      <c r="F8" s="13" t="s">
        <v>31</v>
      </c>
      <c r="G8" s="13" t="s">
        <v>30</v>
      </c>
      <c r="H8" s="13" t="s">
        <v>21</v>
      </c>
      <c r="I8" s="11" t="s">
        <v>25</v>
      </c>
      <c r="J8" s="12" t="s">
        <v>3</v>
      </c>
      <c r="K8" s="11" t="s">
        <v>29</v>
      </c>
      <c r="L8" s="11" t="s">
        <v>1</v>
      </c>
      <c r="M8" s="11" t="s">
        <v>89</v>
      </c>
      <c r="N8" s="72" t="s">
        <v>103</v>
      </c>
      <c r="O8" s="71"/>
      <c r="P8" s="70" t="s">
        <v>115</v>
      </c>
    </row>
    <row r="9" spans="1:16" ht="43.5" customHeight="1" x14ac:dyDescent="0.25">
      <c r="A9" s="6">
        <v>7</v>
      </c>
      <c r="B9" s="16" t="s">
        <v>28</v>
      </c>
      <c r="C9" s="15">
        <v>6</v>
      </c>
      <c r="D9" s="23">
        <v>2100</v>
      </c>
      <c r="E9" s="23">
        <f t="shared" si="0"/>
        <v>12600</v>
      </c>
      <c r="F9" s="13" t="s">
        <v>27</v>
      </c>
      <c r="G9" s="13" t="s">
        <v>26</v>
      </c>
      <c r="H9" s="13" t="s">
        <v>21</v>
      </c>
      <c r="I9" s="11" t="s">
        <v>25</v>
      </c>
      <c r="J9" s="12" t="s">
        <v>3</v>
      </c>
      <c r="K9" s="11" t="s">
        <v>24</v>
      </c>
      <c r="L9" s="11" t="s">
        <v>1</v>
      </c>
      <c r="M9" s="11" t="s">
        <v>89</v>
      </c>
      <c r="N9" s="72" t="s">
        <v>103</v>
      </c>
      <c r="O9" s="71"/>
      <c r="P9" s="70" t="s">
        <v>115</v>
      </c>
    </row>
    <row r="10" spans="1:16" ht="82.5" customHeight="1" x14ac:dyDescent="0.25">
      <c r="A10" s="16">
        <v>8</v>
      </c>
      <c r="B10" s="16" t="s">
        <v>23</v>
      </c>
      <c r="C10" s="15">
        <v>92</v>
      </c>
      <c r="D10" s="23">
        <v>1300</v>
      </c>
      <c r="E10" s="23">
        <f t="shared" si="0"/>
        <v>119600</v>
      </c>
      <c r="F10" s="13" t="s">
        <v>12</v>
      </c>
      <c r="G10" s="13" t="s">
        <v>22</v>
      </c>
      <c r="H10" s="13" t="s">
        <v>21</v>
      </c>
      <c r="I10" s="11" t="s">
        <v>20</v>
      </c>
      <c r="J10" s="12" t="s">
        <v>3</v>
      </c>
      <c r="K10" s="11" t="s">
        <v>19</v>
      </c>
      <c r="L10" s="11" t="s">
        <v>18</v>
      </c>
      <c r="M10" s="11" t="s">
        <v>121</v>
      </c>
      <c r="N10" s="72" t="s">
        <v>103</v>
      </c>
      <c r="O10" s="73" t="s">
        <v>120</v>
      </c>
      <c r="P10" s="70" t="s">
        <v>115</v>
      </c>
    </row>
    <row r="11" spans="1:16" ht="60" x14ac:dyDescent="0.25">
      <c r="A11" s="6">
        <v>9</v>
      </c>
      <c r="B11" s="16" t="s">
        <v>17</v>
      </c>
      <c r="C11" s="15">
        <v>180</v>
      </c>
      <c r="D11" s="23">
        <v>3800</v>
      </c>
      <c r="E11" s="23">
        <f t="shared" si="0"/>
        <v>684000</v>
      </c>
      <c r="F11" s="13" t="s">
        <v>12</v>
      </c>
      <c r="G11" s="13" t="s">
        <v>16</v>
      </c>
      <c r="H11" s="13" t="s">
        <v>10</v>
      </c>
      <c r="I11" s="11" t="s">
        <v>15</v>
      </c>
      <c r="J11" s="12" t="s">
        <v>3</v>
      </c>
      <c r="K11" s="11" t="s">
        <v>14</v>
      </c>
      <c r="L11" s="11" t="s">
        <v>1</v>
      </c>
      <c r="M11" s="11" t="s">
        <v>119</v>
      </c>
      <c r="N11" s="72" t="s">
        <v>118</v>
      </c>
      <c r="O11" s="71"/>
      <c r="P11" s="70" t="s">
        <v>115</v>
      </c>
    </row>
    <row r="12" spans="1:16" ht="75" customHeight="1" x14ac:dyDescent="0.25">
      <c r="A12" s="16">
        <v>10</v>
      </c>
      <c r="B12" s="16" t="s">
        <v>13</v>
      </c>
      <c r="C12" s="15">
        <v>22</v>
      </c>
      <c r="D12" s="23">
        <v>3400</v>
      </c>
      <c r="E12" s="23">
        <f t="shared" si="0"/>
        <v>74800</v>
      </c>
      <c r="F12" s="13" t="s">
        <v>12</v>
      </c>
      <c r="G12" s="13" t="s">
        <v>11</v>
      </c>
      <c r="H12" s="13" t="s">
        <v>10</v>
      </c>
      <c r="I12" s="11" t="s">
        <v>9</v>
      </c>
      <c r="J12" s="12" t="s">
        <v>3</v>
      </c>
      <c r="K12" s="11" t="s">
        <v>8</v>
      </c>
      <c r="L12" s="11" t="s">
        <v>1</v>
      </c>
      <c r="M12" s="11" t="s">
        <v>119</v>
      </c>
      <c r="N12" s="72" t="s">
        <v>118</v>
      </c>
      <c r="O12" s="72" t="s">
        <v>117</v>
      </c>
      <c r="P12" s="70" t="s">
        <v>115</v>
      </c>
    </row>
    <row r="13" spans="1:16" s="5" customFormat="1" ht="45.75" customHeight="1" x14ac:dyDescent="0.25">
      <c r="A13" s="6">
        <v>11</v>
      </c>
      <c r="B13" s="6" t="s">
        <v>6</v>
      </c>
      <c r="C13" s="10">
        <v>12</v>
      </c>
      <c r="D13" s="23">
        <v>2650</v>
      </c>
      <c r="E13" s="23">
        <f t="shared" si="0"/>
        <v>31800</v>
      </c>
      <c r="F13" s="8" t="s">
        <v>7</v>
      </c>
      <c r="G13" s="8" t="s">
        <v>6</v>
      </c>
      <c r="H13" s="8" t="s">
        <v>5</v>
      </c>
      <c r="I13" s="6" t="s">
        <v>4</v>
      </c>
      <c r="J13" s="7" t="s">
        <v>3</v>
      </c>
      <c r="K13" s="6" t="s">
        <v>2</v>
      </c>
      <c r="L13" s="6" t="s">
        <v>1</v>
      </c>
      <c r="M13" s="11" t="s">
        <v>116</v>
      </c>
      <c r="N13" s="72" t="s">
        <v>103</v>
      </c>
      <c r="O13" s="71"/>
      <c r="P13" s="70" t="s">
        <v>115</v>
      </c>
    </row>
    <row r="14" spans="1:16" ht="29.1" customHeight="1" x14ac:dyDescent="0.25">
      <c r="D14" s="4" t="s">
        <v>0</v>
      </c>
      <c r="E14" s="3">
        <f>SUM(E3:E13)</f>
        <v>1158220</v>
      </c>
    </row>
    <row r="15" spans="1:16" ht="81.75" customHeight="1" x14ac:dyDescent="0.25"/>
    <row r="16" spans="1:16" ht="81.75" customHeight="1" x14ac:dyDescent="0.25"/>
    <row r="17" ht="81.75" customHeight="1" x14ac:dyDescent="0.25"/>
    <row r="18" ht="81.75" customHeight="1" x14ac:dyDescent="0.25"/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8"/>
  <sheetViews>
    <sheetView showGridLines="0" workbookViewId="0">
      <pane xSplit="2" ySplit="2" topLeftCell="C4" activePane="bottomRight" state="frozen"/>
      <selection pane="topRight" activeCell="D1" sqref="D1"/>
      <selection pane="bottomLeft" activeCell="A4" sqref="A4"/>
      <selection pane="bottomRight" activeCell="F3" sqref="F3:F13"/>
    </sheetView>
  </sheetViews>
  <sheetFormatPr defaultColWidth="8.85546875" defaultRowHeight="15" x14ac:dyDescent="0.25"/>
  <cols>
    <col min="1" max="1" width="3.42578125" customWidth="1"/>
    <col min="2" max="2" width="13" customWidth="1"/>
    <col min="3" max="3" width="11.42578125" style="2" customWidth="1"/>
    <col min="4" max="4" width="15.5703125" style="2" customWidth="1"/>
    <col min="5" max="5" width="12.85546875" style="2" customWidth="1"/>
    <col min="6" max="8" width="10.85546875" style="2" customWidth="1"/>
    <col min="9" max="9" width="12.42578125" style="1" customWidth="1"/>
    <col min="10" max="10" width="10.42578125" customWidth="1"/>
    <col min="11" max="11" width="7.85546875" customWidth="1"/>
    <col min="12" max="12" width="11" customWidth="1"/>
    <col min="13" max="13" width="8.42578125" customWidth="1"/>
    <col min="14" max="14" width="21" customWidth="1"/>
    <col min="15" max="15" width="22.42578125" customWidth="1"/>
  </cols>
  <sheetData>
    <row r="2" spans="1:15" ht="36" customHeight="1" x14ac:dyDescent="0.25">
      <c r="A2" s="20" t="s">
        <v>69</v>
      </c>
      <c r="B2" s="20" t="s">
        <v>68</v>
      </c>
      <c r="C2" s="20" t="s">
        <v>67</v>
      </c>
      <c r="D2" s="20" t="s">
        <v>66</v>
      </c>
      <c r="E2" s="20" t="s">
        <v>65</v>
      </c>
      <c r="F2" s="20" t="s">
        <v>128</v>
      </c>
      <c r="G2" s="20" t="s">
        <v>110</v>
      </c>
      <c r="H2" s="20" t="s">
        <v>142</v>
      </c>
      <c r="I2" s="20" t="s">
        <v>64</v>
      </c>
      <c r="J2" s="20" t="s">
        <v>63</v>
      </c>
      <c r="K2" s="20" t="s">
        <v>62</v>
      </c>
      <c r="L2" s="20" t="s">
        <v>61</v>
      </c>
      <c r="M2" s="20" t="s">
        <v>60</v>
      </c>
      <c r="N2" s="20" t="s">
        <v>59</v>
      </c>
      <c r="O2" s="20" t="s">
        <v>58</v>
      </c>
    </row>
    <row r="3" spans="1:15" s="18" customFormat="1" ht="56.25" customHeight="1" x14ac:dyDescent="0.25">
      <c r="A3" s="6">
        <v>1</v>
      </c>
      <c r="B3" s="6" t="s">
        <v>57</v>
      </c>
      <c r="C3" s="10">
        <v>12</v>
      </c>
      <c r="D3" s="23">
        <v>2450</v>
      </c>
      <c r="E3" s="23">
        <f t="shared" ref="E3:E13" si="0">C3*D3</f>
        <v>29400</v>
      </c>
      <c r="F3" s="23" t="s">
        <v>135</v>
      </c>
      <c r="G3" s="37" t="s">
        <v>141</v>
      </c>
      <c r="H3" s="23" t="s">
        <v>133</v>
      </c>
      <c r="I3" s="8" t="s">
        <v>7</v>
      </c>
      <c r="J3" s="6" t="s">
        <v>56</v>
      </c>
      <c r="K3" s="6" t="s">
        <v>55</v>
      </c>
      <c r="L3" s="6" t="s">
        <v>54</v>
      </c>
      <c r="M3" s="7" t="s">
        <v>38</v>
      </c>
      <c r="N3" s="6" t="s">
        <v>53</v>
      </c>
      <c r="O3" s="6" t="s">
        <v>52</v>
      </c>
    </row>
    <row r="4" spans="1:15" ht="43.5" customHeight="1" x14ac:dyDescent="0.25">
      <c r="A4" s="16">
        <v>2</v>
      </c>
      <c r="B4" s="16" t="s">
        <v>51</v>
      </c>
      <c r="C4" s="15">
        <v>18</v>
      </c>
      <c r="D4" s="23">
        <v>2100</v>
      </c>
      <c r="E4" s="23">
        <f t="shared" si="0"/>
        <v>37800</v>
      </c>
      <c r="F4" s="23" t="s">
        <v>135</v>
      </c>
      <c r="G4" s="37" t="s">
        <v>140</v>
      </c>
      <c r="H4" s="23" t="s">
        <v>133</v>
      </c>
      <c r="I4" s="13" t="s">
        <v>41</v>
      </c>
      <c r="J4" s="13" t="s">
        <v>47</v>
      </c>
      <c r="K4" s="13" t="s">
        <v>46</v>
      </c>
      <c r="L4" s="11" t="s">
        <v>50</v>
      </c>
      <c r="M4" s="12" t="s">
        <v>38</v>
      </c>
      <c r="N4" s="11" t="s">
        <v>49</v>
      </c>
      <c r="O4" s="11" t="s">
        <v>1</v>
      </c>
    </row>
    <row r="5" spans="1:15" ht="43.5" customHeight="1" x14ac:dyDescent="0.25">
      <c r="A5" s="6">
        <v>3</v>
      </c>
      <c r="B5" s="16" t="s">
        <v>48</v>
      </c>
      <c r="C5" s="15">
        <v>4</v>
      </c>
      <c r="D5" s="23">
        <v>2950</v>
      </c>
      <c r="E5" s="23">
        <f t="shared" si="0"/>
        <v>11800</v>
      </c>
      <c r="F5" s="23" t="s">
        <v>103</v>
      </c>
      <c r="G5" s="37" t="s">
        <v>139</v>
      </c>
      <c r="H5" s="23" t="s">
        <v>133</v>
      </c>
      <c r="I5" s="13" t="s">
        <v>41</v>
      </c>
      <c r="J5" s="13" t="s">
        <v>47</v>
      </c>
      <c r="K5" s="13" t="s">
        <v>46</v>
      </c>
      <c r="L5" s="11" t="s">
        <v>45</v>
      </c>
      <c r="M5" s="12" t="s">
        <v>44</v>
      </c>
      <c r="N5" s="11" t="s">
        <v>43</v>
      </c>
      <c r="O5" s="11" t="s">
        <v>1</v>
      </c>
    </row>
    <row r="6" spans="1:15" ht="43.5" customHeight="1" x14ac:dyDescent="0.25">
      <c r="A6" s="16">
        <v>4</v>
      </c>
      <c r="B6" s="16" t="s">
        <v>42</v>
      </c>
      <c r="C6" s="15">
        <v>1</v>
      </c>
      <c r="D6" s="23">
        <v>670</v>
      </c>
      <c r="E6" s="23">
        <f t="shared" si="0"/>
        <v>670</v>
      </c>
      <c r="F6" s="23" t="s">
        <v>103</v>
      </c>
      <c r="G6" s="37" t="s">
        <v>138</v>
      </c>
      <c r="H6" s="23" t="s">
        <v>133</v>
      </c>
      <c r="I6" s="13" t="s">
        <v>41</v>
      </c>
      <c r="J6" s="13" t="s">
        <v>40</v>
      </c>
      <c r="K6" s="13" t="s">
        <v>39</v>
      </c>
      <c r="L6" s="11" t="s">
        <v>37</v>
      </c>
      <c r="M6" s="12" t="s">
        <v>38</v>
      </c>
      <c r="N6" s="11" t="s">
        <v>37</v>
      </c>
      <c r="O6" s="11" t="s">
        <v>1</v>
      </c>
    </row>
    <row r="7" spans="1:15" ht="48" x14ac:dyDescent="0.25">
      <c r="A7" s="6">
        <v>5</v>
      </c>
      <c r="B7" s="16" t="s">
        <v>36</v>
      </c>
      <c r="C7" s="15">
        <v>54</v>
      </c>
      <c r="D7" s="23">
        <v>2450</v>
      </c>
      <c r="E7" s="23">
        <f t="shared" si="0"/>
        <v>132300</v>
      </c>
      <c r="F7" s="23" t="s">
        <v>103</v>
      </c>
      <c r="G7" s="37" t="s">
        <v>134</v>
      </c>
      <c r="H7" s="23" t="s">
        <v>133</v>
      </c>
      <c r="I7" s="13" t="s">
        <v>7</v>
      </c>
      <c r="J7" s="13" t="s">
        <v>35</v>
      </c>
      <c r="K7" s="13" t="s">
        <v>34</v>
      </c>
      <c r="L7" s="11" t="s">
        <v>4</v>
      </c>
      <c r="M7" s="12" t="s">
        <v>3</v>
      </c>
      <c r="N7" s="11" t="s">
        <v>33</v>
      </c>
      <c r="O7" s="11" t="s">
        <v>1</v>
      </c>
    </row>
    <row r="8" spans="1:15" ht="43.5" customHeight="1" x14ac:dyDescent="0.25">
      <c r="A8" s="16">
        <v>6</v>
      </c>
      <c r="B8" s="16" t="s">
        <v>32</v>
      </c>
      <c r="C8" s="15">
        <v>11</v>
      </c>
      <c r="D8" s="23">
        <v>1950</v>
      </c>
      <c r="E8" s="23">
        <f t="shared" si="0"/>
        <v>21450</v>
      </c>
      <c r="F8" s="23" t="s">
        <v>103</v>
      </c>
      <c r="G8" s="23" t="s">
        <v>137</v>
      </c>
      <c r="H8" s="23" t="s">
        <v>133</v>
      </c>
      <c r="I8" s="13" t="s">
        <v>31</v>
      </c>
      <c r="J8" s="13" t="s">
        <v>30</v>
      </c>
      <c r="K8" s="13" t="s">
        <v>21</v>
      </c>
      <c r="L8" s="11" t="s">
        <v>25</v>
      </c>
      <c r="M8" s="12" t="s">
        <v>3</v>
      </c>
      <c r="N8" s="11" t="s">
        <v>29</v>
      </c>
      <c r="O8" s="11" t="s">
        <v>1</v>
      </c>
    </row>
    <row r="9" spans="1:15" ht="43.5" customHeight="1" x14ac:dyDescent="0.25">
      <c r="A9" s="6">
        <v>7</v>
      </c>
      <c r="B9" s="16" t="s">
        <v>28</v>
      </c>
      <c r="C9" s="15">
        <v>6</v>
      </c>
      <c r="D9" s="23">
        <v>1950</v>
      </c>
      <c r="E9" s="23">
        <f t="shared" si="0"/>
        <v>11700</v>
      </c>
      <c r="F9" s="23" t="s">
        <v>103</v>
      </c>
      <c r="G9" s="23" t="s">
        <v>137</v>
      </c>
      <c r="H9" s="23" t="s">
        <v>133</v>
      </c>
      <c r="I9" s="13" t="s">
        <v>27</v>
      </c>
      <c r="J9" s="13" t="s">
        <v>26</v>
      </c>
      <c r="K9" s="13" t="s">
        <v>21</v>
      </c>
      <c r="L9" s="11" t="s">
        <v>25</v>
      </c>
      <c r="M9" s="12" t="s">
        <v>3</v>
      </c>
      <c r="N9" s="11" t="s">
        <v>24</v>
      </c>
      <c r="O9" s="11" t="s">
        <v>1</v>
      </c>
    </row>
    <row r="10" spans="1:15" ht="43.5" customHeight="1" x14ac:dyDescent="0.25">
      <c r="A10" s="16">
        <v>8</v>
      </c>
      <c r="B10" s="16" t="s">
        <v>23</v>
      </c>
      <c r="C10" s="15">
        <v>92</v>
      </c>
      <c r="D10" s="23">
        <v>1250</v>
      </c>
      <c r="E10" s="23">
        <f t="shared" si="0"/>
        <v>115000</v>
      </c>
      <c r="F10" s="23" t="s">
        <v>103</v>
      </c>
      <c r="G10" s="23" t="s">
        <v>136</v>
      </c>
      <c r="H10" s="23" t="s">
        <v>133</v>
      </c>
      <c r="I10" s="13" t="s">
        <v>12</v>
      </c>
      <c r="J10" s="13" t="s">
        <v>22</v>
      </c>
      <c r="K10" s="13" t="s">
        <v>21</v>
      </c>
      <c r="L10" s="11" t="s">
        <v>20</v>
      </c>
      <c r="M10" s="12" t="s">
        <v>3</v>
      </c>
      <c r="N10" s="11" t="s">
        <v>19</v>
      </c>
      <c r="O10" s="11" t="s">
        <v>18</v>
      </c>
    </row>
    <row r="11" spans="1:15" ht="48" x14ac:dyDescent="0.25">
      <c r="A11" s="6">
        <v>9</v>
      </c>
      <c r="B11" s="16" t="s">
        <v>17</v>
      </c>
      <c r="C11" s="15">
        <v>180</v>
      </c>
      <c r="D11" s="23">
        <v>3650</v>
      </c>
      <c r="E11" s="23">
        <f t="shared" si="0"/>
        <v>657000</v>
      </c>
      <c r="F11" s="23" t="s">
        <v>135</v>
      </c>
      <c r="G11" s="23" t="s">
        <v>90</v>
      </c>
      <c r="H11" s="23" t="s">
        <v>133</v>
      </c>
      <c r="I11" s="13" t="s">
        <v>12</v>
      </c>
      <c r="J11" s="13" t="s">
        <v>16</v>
      </c>
      <c r="K11" s="13" t="s">
        <v>10</v>
      </c>
      <c r="L11" s="11" t="s">
        <v>15</v>
      </c>
      <c r="M11" s="12" t="s">
        <v>3</v>
      </c>
      <c r="N11" s="11" t="s">
        <v>14</v>
      </c>
      <c r="O11" s="11" t="s">
        <v>1</v>
      </c>
    </row>
    <row r="12" spans="1:15" ht="75" customHeight="1" x14ac:dyDescent="0.25">
      <c r="A12" s="16">
        <v>10</v>
      </c>
      <c r="B12" s="16" t="s">
        <v>13</v>
      </c>
      <c r="C12" s="15">
        <v>22</v>
      </c>
      <c r="D12" s="23">
        <v>3300</v>
      </c>
      <c r="E12" s="23">
        <f t="shared" si="0"/>
        <v>72600</v>
      </c>
      <c r="F12" s="23" t="s">
        <v>135</v>
      </c>
      <c r="G12" s="23" t="s">
        <v>90</v>
      </c>
      <c r="H12" s="23" t="s">
        <v>133</v>
      </c>
      <c r="I12" s="13" t="s">
        <v>12</v>
      </c>
      <c r="J12" s="13" t="s">
        <v>11</v>
      </c>
      <c r="K12" s="13" t="s">
        <v>10</v>
      </c>
      <c r="L12" s="11" t="s">
        <v>9</v>
      </c>
      <c r="M12" s="12" t="s">
        <v>3</v>
      </c>
      <c r="N12" s="11" t="s">
        <v>8</v>
      </c>
      <c r="O12" s="11" t="s">
        <v>1</v>
      </c>
    </row>
    <row r="13" spans="1:15" s="5" customFormat="1" ht="38.1" customHeight="1" x14ac:dyDescent="0.25">
      <c r="A13" s="6">
        <v>11</v>
      </c>
      <c r="B13" s="6" t="s">
        <v>6</v>
      </c>
      <c r="C13" s="10">
        <v>12</v>
      </c>
      <c r="D13" s="23">
        <v>2750</v>
      </c>
      <c r="E13" s="23">
        <f t="shared" si="0"/>
        <v>33000</v>
      </c>
      <c r="F13" s="23" t="s">
        <v>103</v>
      </c>
      <c r="G13" s="37" t="s">
        <v>134</v>
      </c>
      <c r="H13" s="23" t="s">
        <v>133</v>
      </c>
      <c r="I13" s="8" t="s">
        <v>7</v>
      </c>
      <c r="J13" s="8" t="s">
        <v>6</v>
      </c>
      <c r="K13" s="8" t="s">
        <v>5</v>
      </c>
      <c r="L13" s="6" t="s">
        <v>4</v>
      </c>
      <c r="M13" s="7" t="s">
        <v>3</v>
      </c>
      <c r="N13" s="6" t="s">
        <v>2</v>
      </c>
      <c r="O13" s="6" t="s">
        <v>1</v>
      </c>
    </row>
    <row r="14" spans="1:15" ht="29.1" customHeight="1" x14ac:dyDescent="0.25">
      <c r="D14" s="78"/>
      <c r="E14" s="78"/>
      <c r="F14" s="78"/>
      <c r="G14" s="1"/>
      <c r="H14"/>
      <c r="I14"/>
    </row>
    <row r="15" spans="1:15" ht="33.75" customHeight="1" x14ac:dyDescent="0.25">
      <c r="D15" s="77" t="s">
        <v>132</v>
      </c>
      <c r="E15" s="76">
        <f>E3+E4+E11+E12</f>
        <v>796800</v>
      </c>
    </row>
    <row r="16" spans="1:15" ht="27" customHeight="1" x14ac:dyDescent="0.25">
      <c r="D16" s="77" t="s">
        <v>131</v>
      </c>
      <c r="E16" s="76">
        <f>E5+E6+E7+E8+E9+E10+E13</f>
        <v>325920</v>
      </c>
    </row>
    <row r="17" spans="4:5" ht="30" customHeight="1" x14ac:dyDescent="0.25">
      <c r="D17" s="77" t="s">
        <v>130</v>
      </c>
      <c r="E17" s="76">
        <f>916320+E16</f>
        <v>1242240</v>
      </c>
    </row>
    <row r="18" spans="4:5" ht="81.75" customHeight="1" x14ac:dyDescent="0.25"/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18"/>
  <sheetViews>
    <sheetView showGridLines="0" workbookViewId="0">
      <pane xSplit="2" ySplit="2" topLeftCell="C9" activePane="bottomRight" state="frozen"/>
      <selection pane="topRight" activeCell="D1" sqref="D1"/>
      <selection pane="bottomLeft" activeCell="A4" sqref="A4"/>
      <selection pane="bottomRight" activeCell="D3" sqref="D3:D13"/>
    </sheetView>
  </sheetViews>
  <sheetFormatPr defaultColWidth="8.85546875" defaultRowHeight="15" x14ac:dyDescent="0.25"/>
  <cols>
    <col min="1" max="1" width="3.42578125" customWidth="1"/>
    <col min="2" max="2" width="16" customWidth="1"/>
    <col min="3" max="3" width="14.5703125" style="2" customWidth="1"/>
    <col min="4" max="4" width="14.42578125" style="2" customWidth="1"/>
    <col min="5" max="5" width="15" style="2" customWidth="1"/>
    <col min="6" max="6" width="12.42578125" style="1" customWidth="1"/>
    <col min="7" max="7" width="10.42578125" customWidth="1"/>
    <col min="8" max="8" width="7.85546875" customWidth="1"/>
    <col min="9" max="9" width="11" customWidth="1"/>
    <col min="10" max="10" width="8.42578125" customWidth="1"/>
    <col min="11" max="11" width="17.85546875" customWidth="1"/>
    <col min="12" max="12" width="18.5703125" customWidth="1"/>
    <col min="13" max="13" width="18" customWidth="1"/>
    <col min="14" max="14" width="16.42578125" customWidth="1"/>
  </cols>
  <sheetData>
    <row r="2" spans="1:14" ht="36" customHeight="1" x14ac:dyDescent="0.25">
      <c r="A2" s="20" t="s">
        <v>69</v>
      </c>
      <c r="B2" s="20" t="s">
        <v>68</v>
      </c>
      <c r="C2" s="20" t="s">
        <v>67</v>
      </c>
      <c r="D2" s="20" t="s">
        <v>66</v>
      </c>
      <c r="E2" s="20" t="s">
        <v>65</v>
      </c>
      <c r="F2" s="20" t="s">
        <v>64</v>
      </c>
      <c r="G2" s="20" t="s">
        <v>63</v>
      </c>
      <c r="H2" s="20" t="s">
        <v>62</v>
      </c>
      <c r="I2" s="20" t="s">
        <v>61</v>
      </c>
      <c r="J2" s="20" t="s">
        <v>60</v>
      </c>
      <c r="K2" s="20" t="s">
        <v>59</v>
      </c>
      <c r="L2" s="20" t="s">
        <v>58</v>
      </c>
      <c r="M2" s="71"/>
      <c r="N2" s="71" t="s">
        <v>154</v>
      </c>
    </row>
    <row r="3" spans="1:14" s="18" customFormat="1" ht="43.5" customHeight="1" x14ac:dyDescent="0.25">
      <c r="A3" s="6">
        <v>1</v>
      </c>
      <c r="B3" s="6" t="s">
        <v>57</v>
      </c>
      <c r="C3" s="10">
        <v>12</v>
      </c>
      <c r="D3" s="23">
        <v>3230</v>
      </c>
      <c r="E3" s="23">
        <f t="shared" ref="E3:E13" si="0">C3*D3</f>
        <v>38760</v>
      </c>
      <c r="F3" s="8" t="s">
        <v>7</v>
      </c>
      <c r="G3" s="6" t="s">
        <v>56</v>
      </c>
      <c r="H3" s="6" t="s">
        <v>55</v>
      </c>
      <c r="I3" s="6" t="s">
        <v>54</v>
      </c>
      <c r="J3" s="7" t="s">
        <v>38</v>
      </c>
      <c r="K3" s="6" t="s">
        <v>53</v>
      </c>
      <c r="L3" s="6" t="s">
        <v>52</v>
      </c>
      <c r="M3" s="83" t="s">
        <v>149</v>
      </c>
      <c r="N3" s="82" t="s">
        <v>153</v>
      </c>
    </row>
    <row r="4" spans="1:14" ht="43.5" customHeight="1" x14ac:dyDescent="0.25">
      <c r="A4" s="16">
        <v>2</v>
      </c>
      <c r="B4" s="16" t="s">
        <v>51</v>
      </c>
      <c r="C4" s="15">
        <v>18</v>
      </c>
      <c r="D4" s="23">
        <v>2750</v>
      </c>
      <c r="E4" s="23">
        <f t="shared" si="0"/>
        <v>49500</v>
      </c>
      <c r="F4" s="13" t="s">
        <v>41</v>
      </c>
      <c r="G4" s="13" t="s">
        <v>47</v>
      </c>
      <c r="H4" s="13" t="s">
        <v>46</v>
      </c>
      <c r="I4" s="11" t="s">
        <v>50</v>
      </c>
      <c r="J4" s="12" t="s">
        <v>38</v>
      </c>
      <c r="K4" s="11" t="s">
        <v>49</v>
      </c>
      <c r="L4" s="11" t="s">
        <v>1</v>
      </c>
      <c r="M4" s="71" t="s">
        <v>149</v>
      </c>
      <c r="N4" s="80" t="s">
        <v>152</v>
      </c>
    </row>
    <row r="5" spans="1:14" ht="43.5" customHeight="1" x14ac:dyDescent="0.25">
      <c r="A5" s="6">
        <v>3</v>
      </c>
      <c r="B5" s="16" t="s">
        <v>48</v>
      </c>
      <c r="C5" s="15">
        <v>4</v>
      </c>
      <c r="D5" s="23">
        <v>3210</v>
      </c>
      <c r="E5" s="23">
        <f t="shared" si="0"/>
        <v>12840</v>
      </c>
      <c r="F5" s="13" t="s">
        <v>41</v>
      </c>
      <c r="G5" s="13" t="s">
        <v>47</v>
      </c>
      <c r="H5" s="13" t="s">
        <v>46</v>
      </c>
      <c r="I5" s="11" t="s">
        <v>45</v>
      </c>
      <c r="J5" s="12" t="s">
        <v>44</v>
      </c>
      <c r="K5" s="11" t="s">
        <v>43</v>
      </c>
      <c r="L5" s="11" t="s">
        <v>1</v>
      </c>
      <c r="M5" s="71" t="s">
        <v>149</v>
      </c>
      <c r="N5" s="80" t="s">
        <v>151</v>
      </c>
    </row>
    <row r="6" spans="1:14" ht="43.5" customHeight="1" x14ac:dyDescent="0.25">
      <c r="A6" s="16">
        <v>4</v>
      </c>
      <c r="B6" s="16" t="s">
        <v>42</v>
      </c>
      <c r="C6" s="15">
        <v>1</v>
      </c>
      <c r="D6" s="23">
        <v>400</v>
      </c>
      <c r="E6" s="23">
        <f t="shared" si="0"/>
        <v>400</v>
      </c>
      <c r="F6" s="13" t="s">
        <v>41</v>
      </c>
      <c r="G6" s="13" t="s">
        <v>40</v>
      </c>
      <c r="H6" s="13" t="s">
        <v>39</v>
      </c>
      <c r="I6" s="11" t="s">
        <v>37</v>
      </c>
      <c r="J6" s="12" t="s">
        <v>38</v>
      </c>
      <c r="K6" s="11" t="s">
        <v>37</v>
      </c>
      <c r="L6" s="11" t="s">
        <v>1</v>
      </c>
      <c r="M6" s="71"/>
      <c r="N6" s="80" t="s">
        <v>150</v>
      </c>
    </row>
    <row r="7" spans="1:14" ht="72" x14ac:dyDescent="0.25">
      <c r="A7" s="6">
        <v>5</v>
      </c>
      <c r="B7" s="16" t="s">
        <v>36</v>
      </c>
      <c r="C7" s="15">
        <v>54</v>
      </c>
      <c r="D7" s="23">
        <v>2950</v>
      </c>
      <c r="E7" s="23">
        <f t="shared" si="0"/>
        <v>159300</v>
      </c>
      <c r="F7" s="13" t="s">
        <v>7</v>
      </c>
      <c r="G7" s="13" t="s">
        <v>35</v>
      </c>
      <c r="H7" s="13" t="s">
        <v>34</v>
      </c>
      <c r="I7" s="11" t="s">
        <v>4</v>
      </c>
      <c r="J7" s="12" t="s">
        <v>3</v>
      </c>
      <c r="K7" s="11" t="s">
        <v>33</v>
      </c>
      <c r="L7" s="11" t="s">
        <v>1</v>
      </c>
      <c r="M7" s="71" t="s">
        <v>149</v>
      </c>
      <c r="N7" s="80" t="s">
        <v>144</v>
      </c>
    </row>
    <row r="8" spans="1:14" ht="43.5" customHeight="1" x14ac:dyDescent="0.25">
      <c r="A8" s="16">
        <v>6</v>
      </c>
      <c r="B8" s="16" t="s">
        <v>32</v>
      </c>
      <c r="C8" s="15">
        <v>11</v>
      </c>
      <c r="D8" s="23">
        <v>2000</v>
      </c>
      <c r="E8" s="23">
        <f t="shared" si="0"/>
        <v>22000</v>
      </c>
      <c r="F8" s="13" t="s">
        <v>31</v>
      </c>
      <c r="G8" s="13" t="s">
        <v>30</v>
      </c>
      <c r="H8" s="13" t="s">
        <v>21</v>
      </c>
      <c r="I8" s="11" t="s">
        <v>25</v>
      </c>
      <c r="J8" s="12" t="s">
        <v>3</v>
      </c>
      <c r="K8" s="11" t="s">
        <v>29</v>
      </c>
      <c r="L8" s="11" t="s">
        <v>1</v>
      </c>
      <c r="M8" s="71"/>
      <c r="N8" s="80" t="s">
        <v>148</v>
      </c>
    </row>
    <row r="9" spans="1:14" ht="43.5" customHeight="1" x14ac:dyDescent="0.25">
      <c r="A9" s="6">
        <v>7</v>
      </c>
      <c r="B9" s="16" t="s">
        <v>28</v>
      </c>
      <c r="C9" s="15">
        <v>6</v>
      </c>
      <c r="D9" s="23">
        <v>2200</v>
      </c>
      <c r="E9" s="23">
        <f t="shared" si="0"/>
        <v>13200</v>
      </c>
      <c r="F9" s="13" t="s">
        <v>27</v>
      </c>
      <c r="G9" s="13" t="s">
        <v>26</v>
      </c>
      <c r="H9" s="13" t="s">
        <v>21</v>
      </c>
      <c r="I9" s="11" t="s">
        <v>25</v>
      </c>
      <c r="J9" s="12" t="s">
        <v>3</v>
      </c>
      <c r="K9" s="11" t="s">
        <v>24</v>
      </c>
      <c r="L9" s="11" t="s">
        <v>1</v>
      </c>
      <c r="M9" s="71"/>
      <c r="N9" s="80" t="s">
        <v>147</v>
      </c>
    </row>
    <row r="10" spans="1:14" ht="43.5" customHeight="1" x14ac:dyDescent="0.25">
      <c r="A10" s="16">
        <v>8</v>
      </c>
      <c r="B10" s="16" t="s">
        <v>23</v>
      </c>
      <c r="C10" s="15">
        <v>92</v>
      </c>
      <c r="D10" s="23">
        <v>1500</v>
      </c>
      <c r="E10" s="23">
        <f t="shared" si="0"/>
        <v>138000</v>
      </c>
      <c r="F10" s="13" t="s">
        <v>12</v>
      </c>
      <c r="G10" s="13" t="s">
        <v>22</v>
      </c>
      <c r="H10" s="13" t="s">
        <v>21</v>
      </c>
      <c r="I10" s="11" t="s">
        <v>20</v>
      </c>
      <c r="J10" s="12" t="s">
        <v>3</v>
      </c>
      <c r="K10" s="11" t="s">
        <v>19</v>
      </c>
      <c r="L10" s="11" t="s">
        <v>18</v>
      </c>
      <c r="M10" s="71"/>
      <c r="N10" s="80" t="s">
        <v>146</v>
      </c>
    </row>
    <row r="11" spans="1:14" ht="60" x14ac:dyDescent="0.25">
      <c r="A11" s="6">
        <v>9</v>
      </c>
      <c r="B11" s="16" t="s">
        <v>17</v>
      </c>
      <c r="C11" s="15">
        <v>180</v>
      </c>
      <c r="D11" s="23">
        <v>4450</v>
      </c>
      <c r="E11" s="23">
        <f t="shared" si="0"/>
        <v>801000</v>
      </c>
      <c r="F11" s="13" t="s">
        <v>12</v>
      </c>
      <c r="G11" s="13" t="s">
        <v>16</v>
      </c>
      <c r="H11" s="13" t="s">
        <v>10</v>
      </c>
      <c r="I11" s="11" t="s">
        <v>15</v>
      </c>
      <c r="J11" s="12" t="s">
        <v>3</v>
      </c>
      <c r="K11" s="11" t="s">
        <v>14</v>
      </c>
      <c r="L11" s="11" t="s">
        <v>1</v>
      </c>
      <c r="M11" s="71"/>
      <c r="N11" s="80" t="s">
        <v>144</v>
      </c>
    </row>
    <row r="12" spans="1:14" ht="75" customHeight="1" x14ac:dyDescent="0.25">
      <c r="A12" s="16">
        <v>10</v>
      </c>
      <c r="B12" s="16" t="s">
        <v>13</v>
      </c>
      <c r="C12" s="15">
        <v>22</v>
      </c>
      <c r="D12" s="23">
        <v>4000</v>
      </c>
      <c r="E12" s="23">
        <f t="shared" si="0"/>
        <v>88000</v>
      </c>
      <c r="F12" s="13" t="s">
        <v>12</v>
      </c>
      <c r="G12" s="13" t="s">
        <v>11</v>
      </c>
      <c r="H12" s="13" t="s">
        <v>10</v>
      </c>
      <c r="I12" s="11" t="s">
        <v>9</v>
      </c>
      <c r="J12" s="12" t="s">
        <v>3</v>
      </c>
      <c r="K12" s="11" t="s">
        <v>8</v>
      </c>
      <c r="L12" s="11" t="s">
        <v>1</v>
      </c>
      <c r="M12" s="80" t="s">
        <v>145</v>
      </c>
      <c r="N12" s="80"/>
    </row>
    <row r="13" spans="1:14" s="5" customFormat="1" ht="38.1" customHeight="1" x14ac:dyDescent="0.25">
      <c r="A13" s="6">
        <v>11</v>
      </c>
      <c r="B13" s="6" t="s">
        <v>6</v>
      </c>
      <c r="C13" s="10">
        <v>12</v>
      </c>
      <c r="D13" s="23">
        <v>3150</v>
      </c>
      <c r="E13" s="23">
        <f t="shared" si="0"/>
        <v>37800</v>
      </c>
      <c r="F13" s="8" t="s">
        <v>7</v>
      </c>
      <c r="G13" s="8" t="s">
        <v>6</v>
      </c>
      <c r="H13" s="8" t="s">
        <v>5</v>
      </c>
      <c r="I13" s="6" t="s">
        <v>4</v>
      </c>
      <c r="J13" s="7" t="s">
        <v>3</v>
      </c>
      <c r="K13" s="6" t="s">
        <v>2</v>
      </c>
      <c r="L13" s="6" t="s">
        <v>1</v>
      </c>
      <c r="M13" s="81"/>
      <c r="N13" s="80" t="s">
        <v>144</v>
      </c>
    </row>
    <row r="14" spans="1:14" ht="29.1" customHeight="1" x14ac:dyDescent="0.25">
      <c r="D14" s="4" t="s">
        <v>0</v>
      </c>
      <c r="E14" s="3">
        <f>SUM(E3:E13)</f>
        <v>1360800</v>
      </c>
    </row>
    <row r="15" spans="1:14" ht="21.75" customHeight="1" x14ac:dyDescent="0.35">
      <c r="B15" s="127" t="s">
        <v>143</v>
      </c>
      <c r="C15" s="128"/>
      <c r="D15" s="128"/>
      <c r="E15" s="128"/>
      <c r="F15" s="128"/>
      <c r="G15" s="128"/>
      <c r="H15" s="128"/>
      <c r="I15" s="128"/>
      <c r="J15" s="79"/>
      <c r="K15" s="79"/>
    </row>
    <row r="16" spans="1:14" ht="81.75" customHeight="1" x14ac:dyDescent="0.25"/>
    <row r="17" ht="81.75" customHeight="1" x14ac:dyDescent="0.25"/>
    <row r="18" ht="81.75" customHeight="1" x14ac:dyDescent="0.25"/>
  </sheetData>
  <mergeCells count="1">
    <mergeCell ref="B15:I1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8:L10"/>
  <sheetViews>
    <sheetView workbookViewId="0">
      <selection activeCell="D8" sqref="D8:D10"/>
    </sheetView>
  </sheetViews>
  <sheetFormatPr defaultRowHeight="15" x14ac:dyDescent="0.25"/>
  <sheetData>
    <row r="8" spans="1:12" x14ac:dyDescent="0.25">
      <c r="A8">
        <v>6</v>
      </c>
      <c r="B8" t="s">
        <v>32</v>
      </c>
      <c r="C8">
        <v>11</v>
      </c>
      <c r="D8" t="s">
        <v>155</v>
      </c>
      <c r="E8" t="s">
        <v>156</v>
      </c>
      <c r="F8" t="s">
        <v>157</v>
      </c>
      <c r="G8" t="s">
        <v>158</v>
      </c>
      <c r="H8" t="s">
        <v>159</v>
      </c>
      <c r="I8" t="s">
        <v>25</v>
      </c>
      <c r="J8" t="s">
        <v>3</v>
      </c>
      <c r="K8" t="s">
        <v>29</v>
      </c>
      <c r="L8" t="s">
        <v>1</v>
      </c>
    </row>
    <row r="9" spans="1:12" x14ac:dyDescent="0.25">
      <c r="A9">
        <v>7</v>
      </c>
      <c r="B9" t="s">
        <v>28</v>
      </c>
      <c r="C9">
        <v>6</v>
      </c>
      <c r="D9" t="s">
        <v>155</v>
      </c>
      <c r="F9" t="s">
        <v>160</v>
      </c>
      <c r="G9" t="s">
        <v>161</v>
      </c>
      <c r="H9" t="s">
        <v>159</v>
      </c>
      <c r="I9" t="s">
        <v>25</v>
      </c>
      <c r="J9" t="s">
        <v>3</v>
      </c>
      <c r="K9" t="s">
        <v>24</v>
      </c>
      <c r="L9" t="s">
        <v>1</v>
      </c>
    </row>
    <row r="10" spans="1:12" x14ac:dyDescent="0.25">
      <c r="A10">
        <v>8</v>
      </c>
      <c r="B10" t="s">
        <v>23</v>
      </c>
      <c r="C10">
        <v>92</v>
      </c>
      <c r="D10" t="s">
        <v>162</v>
      </c>
      <c r="F10" t="s">
        <v>163</v>
      </c>
      <c r="G10" t="s">
        <v>164</v>
      </c>
      <c r="H10" t="s">
        <v>159</v>
      </c>
      <c r="I10" t="s">
        <v>20</v>
      </c>
      <c r="J10" t="s">
        <v>3</v>
      </c>
      <c r="K10" t="s">
        <v>19</v>
      </c>
      <c r="L10" t="s">
        <v>18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19"/>
  <sheetViews>
    <sheetView showGridLine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8" sqref="H8"/>
    </sheetView>
  </sheetViews>
  <sheetFormatPr defaultColWidth="9.140625" defaultRowHeight="15" x14ac:dyDescent="0.25"/>
  <cols>
    <col min="1" max="2" width="9.140625" style="87"/>
    <col min="3" max="3" width="25.42578125" style="87" customWidth="1"/>
    <col min="4" max="4" width="13.5703125" style="2" customWidth="1"/>
    <col min="5" max="5" width="21.140625" style="87" customWidth="1"/>
    <col min="6" max="6" width="20.42578125" style="87" bestFit="1" customWidth="1"/>
    <col min="7" max="7" width="9.140625" style="87"/>
    <col min="8" max="8" width="14.140625" style="87" customWidth="1"/>
    <col min="9" max="9" width="12.85546875" style="87" bestFit="1" customWidth="1"/>
    <col min="10" max="10" width="32.42578125" style="87" customWidth="1"/>
    <col min="11" max="11" width="64.85546875" style="87" bestFit="1" customWidth="1"/>
    <col min="12" max="16384" width="9.140625" style="87"/>
  </cols>
  <sheetData>
    <row r="3" spans="2:11" ht="30" x14ac:dyDescent="0.25">
      <c r="B3" s="105" t="s">
        <v>69</v>
      </c>
      <c r="C3" s="105" t="s">
        <v>68</v>
      </c>
      <c r="D3" s="105" t="s">
        <v>67</v>
      </c>
      <c r="E3" s="105" t="s">
        <v>64</v>
      </c>
      <c r="F3" s="105" t="s">
        <v>63</v>
      </c>
      <c r="G3" s="105" t="s">
        <v>62</v>
      </c>
      <c r="H3" s="105" t="s">
        <v>61</v>
      </c>
      <c r="I3" s="105" t="s">
        <v>60</v>
      </c>
      <c r="J3" s="105" t="s">
        <v>59</v>
      </c>
      <c r="K3" s="105" t="s">
        <v>58</v>
      </c>
    </row>
    <row r="4" spans="2:11" s="18" customFormat="1" ht="43.5" customHeight="1" x14ac:dyDescent="0.25">
      <c r="B4" s="95">
        <v>1</v>
      </c>
      <c r="C4" s="95" t="s">
        <v>57</v>
      </c>
      <c r="D4" s="94">
        <v>12</v>
      </c>
      <c r="E4" s="104" t="s">
        <v>7</v>
      </c>
      <c r="F4" s="81" t="s">
        <v>56</v>
      </c>
      <c r="G4" s="81" t="s">
        <v>55</v>
      </c>
      <c r="H4" s="81" t="s">
        <v>54</v>
      </c>
      <c r="I4" s="103" t="s">
        <v>38</v>
      </c>
      <c r="J4" s="81" t="s">
        <v>53</v>
      </c>
      <c r="K4" s="25" t="s">
        <v>165</v>
      </c>
    </row>
    <row r="5" spans="2:11" ht="43.5" customHeight="1" x14ac:dyDescent="0.25">
      <c r="B5" s="102">
        <v>2</v>
      </c>
      <c r="C5" s="102" t="s">
        <v>51</v>
      </c>
      <c r="D5" s="101">
        <v>18</v>
      </c>
      <c r="E5" s="100" t="s">
        <v>41</v>
      </c>
      <c r="F5" s="100" t="s">
        <v>47</v>
      </c>
      <c r="G5" s="100" t="s">
        <v>46</v>
      </c>
      <c r="H5" s="96" t="s">
        <v>50</v>
      </c>
      <c r="I5" s="98" t="s">
        <v>38</v>
      </c>
      <c r="J5" s="96" t="s">
        <v>49</v>
      </c>
      <c r="K5" s="97" t="s">
        <v>165</v>
      </c>
    </row>
    <row r="6" spans="2:11" ht="43.5" customHeight="1" x14ac:dyDescent="0.25">
      <c r="B6" s="95">
        <v>3</v>
      </c>
      <c r="C6" s="102" t="s">
        <v>48</v>
      </c>
      <c r="D6" s="101">
        <v>4</v>
      </c>
      <c r="E6" s="100" t="s">
        <v>41</v>
      </c>
      <c r="F6" s="100" t="s">
        <v>47</v>
      </c>
      <c r="G6" s="100" t="s">
        <v>46</v>
      </c>
      <c r="H6" s="96" t="s">
        <v>45</v>
      </c>
      <c r="I6" s="98" t="s">
        <v>44</v>
      </c>
      <c r="J6" s="96" t="s">
        <v>43</v>
      </c>
      <c r="K6" s="97" t="s">
        <v>165</v>
      </c>
    </row>
    <row r="7" spans="2:11" ht="43.5" customHeight="1" x14ac:dyDescent="0.25">
      <c r="B7" s="102">
        <v>4</v>
      </c>
      <c r="C7" s="102" t="s">
        <v>42</v>
      </c>
      <c r="D7" s="101">
        <v>1</v>
      </c>
      <c r="E7" s="100" t="s">
        <v>41</v>
      </c>
      <c r="F7" s="100" t="s">
        <v>40</v>
      </c>
      <c r="G7" s="100" t="s">
        <v>39</v>
      </c>
      <c r="H7" s="96" t="s">
        <v>37</v>
      </c>
      <c r="I7" s="98" t="s">
        <v>38</v>
      </c>
      <c r="J7" s="96" t="s">
        <v>37</v>
      </c>
      <c r="K7" s="97" t="s">
        <v>165</v>
      </c>
    </row>
    <row r="8" spans="2:11" ht="43.5" customHeight="1" x14ac:dyDescent="0.25">
      <c r="B8" s="95">
        <v>5</v>
      </c>
      <c r="C8" s="102" t="s">
        <v>36</v>
      </c>
      <c r="D8" s="101">
        <v>54</v>
      </c>
      <c r="E8" s="100" t="s">
        <v>7</v>
      </c>
      <c r="F8" s="100" t="s">
        <v>35</v>
      </c>
      <c r="G8" s="100" t="s">
        <v>34</v>
      </c>
      <c r="H8" s="96" t="s">
        <v>4</v>
      </c>
      <c r="I8" s="98" t="s">
        <v>3</v>
      </c>
      <c r="J8" s="96" t="s">
        <v>33</v>
      </c>
      <c r="K8" s="97" t="s">
        <v>165</v>
      </c>
    </row>
    <row r="9" spans="2:11" ht="43.5" customHeight="1" x14ac:dyDescent="0.25">
      <c r="B9" s="102">
        <v>6</v>
      </c>
      <c r="C9" s="102" t="s">
        <v>32</v>
      </c>
      <c r="D9" s="101">
        <v>11</v>
      </c>
      <c r="E9" s="100" t="s">
        <v>31</v>
      </c>
      <c r="F9" s="100" t="s">
        <v>30</v>
      </c>
      <c r="G9" s="100" t="s">
        <v>21</v>
      </c>
      <c r="H9" s="96" t="s">
        <v>25</v>
      </c>
      <c r="I9" s="98" t="s">
        <v>3</v>
      </c>
      <c r="J9" s="96" t="s">
        <v>29</v>
      </c>
      <c r="K9" s="97" t="s">
        <v>165</v>
      </c>
    </row>
    <row r="10" spans="2:11" ht="43.5" customHeight="1" x14ac:dyDescent="0.25">
      <c r="B10" s="95">
        <v>7</v>
      </c>
      <c r="C10" s="102" t="s">
        <v>28</v>
      </c>
      <c r="D10" s="101">
        <v>6</v>
      </c>
      <c r="E10" s="100" t="s">
        <v>27</v>
      </c>
      <c r="F10" s="100" t="s">
        <v>26</v>
      </c>
      <c r="G10" s="100" t="s">
        <v>21</v>
      </c>
      <c r="H10" s="96" t="s">
        <v>25</v>
      </c>
      <c r="I10" s="98" t="s">
        <v>3</v>
      </c>
      <c r="J10" s="96" t="s">
        <v>24</v>
      </c>
      <c r="K10" s="97" t="s">
        <v>165</v>
      </c>
    </row>
    <row r="11" spans="2:11" ht="43.5" customHeight="1" x14ac:dyDescent="0.25">
      <c r="B11" s="102">
        <v>8</v>
      </c>
      <c r="C11" s="102" t="s">
        <v>23</v>
      </c>
      <c r="D11" s="101">
        <v>92</v>
      </c>
      <c r="E11" s="100" t="s">
        <v>12</v>
      </c>
      <c r="F11" s="100" t="s">
        <v>22</v>
      </c>
      <c r="G11" s="100" t="s">
        <v>21</v>
      </c>
      <c r="H11" s="96" t="s">
        <v>20</v>
      </c>
      <c r="I11" s="98" t="s">
        <v>3</v>
      </c>
      <c r="J11" s="96" t="s">
        <v>19</v>
      </c>
      <c r="K11" s="97" t="s">
        <v>18</v>
      </c>
    </row>
    <row r="12" spans="2:11" ht="43.5" customHeight="1" x14ac:dyDescent="0.25">
      <c r="B12" s="95">
        <v>9</v>
      </c>
      <c r="C12" s="102" t="s">
        <v>17</v>
      </c>
      <c r="D12" s="101">
        <v>180</v>
      </c>
      <c r="E12" s="100" t="s">
        <v>12</v>
      </c>
      <c r="F12" s="100" t="s">
        <v>16</v>
      </c>
      <c r="G12" s="99" t="s">
        <v>10</v>
      </c>
      <c r="H12" s="96" t="s">
        <v>15</v>
      </c>
      <c r="I12" s="98" t="s">
        <v>3</v>
      </c>
      <c r="J12" s="97" t="s">
        <v>166</v>
      </c>
      <c r="K12" s="96" t="s">
        <v>165</v>
      </c>
    </row>
    <row r="13" spans="2:11" ht="43.5" customHeight="1" x14ac:dyDescent="0.25">
      <c r="B13" s="102">
        <v>10</v>
      </c>
      <c r="C13" s="102" t="s">
        <v>13</v>
      </c>
      <c r="D13" s="101">
        <v>22</v>
      </c>
      <c r="E13" s="100" t="s">
        <v>12</v>
      </c>
      <c r="F13" s="100" t="s">
        <v>11</v>
      </c>
      <c r="G13" s="99" t="s">
        <v>10</v>
      </c>
      <c r="H13" s="96" t="s">
        <v>9</v>
      </c>
      <c r="I13" s="98" t="s">
        <v>3</v>
      </c>
      <c r="J13" s="97" t="s">
        <v>8</v>
      </c>
      <c r="K13" s="96" t="s">
        <v>165</v>
      </c>
    </row>
    <row r="14" spans="2:11" s="5" customFormat="1" ht="43.5" customHeight="1" x14ac:dyDescent="0.25">
      <c r="B14" s="95">
        <v>11</v>
      </c>
      <c r="C14" s="95" t="s">
        <v>6</v>
      </c>
      <c r="D14" s="94">
        <v>12</v>
      </c>
      <c r="E14" s="93" t="s">
        <v>7</v>
      </c>
      <c r="F14" s="93" t="s">
        <v>6</v>
      </c>
      <c r="G14" s="93" t="s">
        <v>5</v>
      </c>
      <c r="H14" s="91" t="s">
        <v>4</v>
      </c>
      <c r="I14" s="92" t="s">
        <v>3</v>
      </c>
      <c r="J14" s="91" t="s">
        <v>2</v>
      </c>
      <c r="K14" s="90" t="s">
        <v>165</v>
      </c>
    </row>
    <row r="15" spans="2:11" ht="81.75" customHeight="1" x14ac:dyDescent="0.25"/>
    <row r="16" spans="2:11" ht="81.75" customHeight="1" x14ac:dyDescent="0.25"/>
    <row r="17" ht="81.75" customHeight="1" x14ac:dyDescent="0.25"/>
    <row r="18" ht="81.75" customHeight="1" x14ac:dyDescent="0.25"/>
    <row r="19" ht="81.7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topLeftCell="A3" workbookViewId="0">
      <selection activeCell="D11" sqref="D11"/>
    </sheetView>
  </sheetViews>
  <sheetFormatPr defaultColWidth="9.140625" defaultRowHeight="15" x14ac:dyDescent="0.25"/>
  <cols>
    <col min="1" max="1" width="14.42578125" style="87" customWidth="1"/>
    <col min="2" max="2" width="10" style="106" bestFit="1" customWidth="1"/>
    <col min="3" max="16384" width="9.140625" style="87"/>
  </cols>
  <sheetData>
    <row r="1" spans="1:2" ht="15.75" thickBot="1" x14ac:dyDescent="0.3"/>
    <row r="2" spans="1:2" ht="66" customHeight="1" thickBot="1" x14ac:dyDescent="0.3">
      <c r="A2" s="109" t="s">
        <v>177</v>
      </c>
      <c r="B2" s="106">
        <v>401998086</v>
      </c>
    </row>
    <row r="3" spans="1:2" ht="66" customHeight="1" thickBot="1" x14ac:dyDescent="0.3">
      <c r="A3" s="108" t="s">
        <v>176</v>
      </c>
      <c r="B3" s="106">
        <v>204574503</v>
      </c>
    </row>
    <row r="4" spans="1:2" ht="66" customHeight="1" thickBot="1" x14ac:dyDescent="0.3">
      <c r="A4" s="108" t="s">
        <v>175</v>
      </c>
      <c r="B4" s="106">
        <v>405066422</v>
      </c>
    </row>
    <row r="5" spans="1:2" ht="66" customHeight="1" thickBot="1" x14ac:dyDescent="0.3">
      <c r="A5" s="108" t="s">
        <v>174</v>
      </c>
      <c r="B5" s="106">
        <v>401977866</v>
      </c>
    </row>
    <row r="6" spans="1:2" ht="66" customHeight="1" thickBot="1" x14ac:dyDescent="0.3">
      <c r="A6" s="108" t="s">
        <v>173</v>
      </c>
      <c r="B6" s="106">
        <v>404858631</v>
      </c>
    </row>
    <row r="7" spans="1:2" ht="66" customHeight="1" thickBot="1" x14ac:dyDescent="0.3">
      <c r="A7" s="108" t="s">
        <v>172</v>
      </c>
      <c r="B7" s="106">
        <v>402079344</v>
      </c>
    </row>
    <row r="8" spans="1:2" ht="66" customHeight="1" thickBot="1" x14ac:dyDescent="0.3">
      <c r="A8" s="108" t="s">
        <v>171</v>
      </c>
      <c r="B8" s="106">
        <v>428518311</v>
      </c>
    </row>
    <row r="9" spans="1:2" ht="66" customHeight="1" thickBot="1" x14ac:dyDescent="0.3">
      <c r="A9" s="108" t="s">
        <v>170</v>
      </c>
      <c r="B9" s="106">
        <v>205245135</v>
      </c>
    </row>
    <row r="10" spans="1:2" ht="66" customHeight="1" thickBot="1" x14ac:dyDescent="0.3">
      <c r="A10" s="108" t="s">
        <v>169</v>
      </c>
      <c r="B10" s="106">
        <v>205216871</v>
      </c>
    </row>
    <row r="11" spans="1:2" ht="66" customHeight="1" thickBot="1" x14ac:dyDescent="0.3">
      <c r="A11" s="108" t="s">
        <v>168</v>
      </c>
      <c r="B11" s="106">
        <v>204521017</v>
      </c>
    </row>
    <row r="12" spans="1:2" ht="66" customHeight="1" x14ac:dyDescent="0.25">
      <c r="A12" s="107" t="s">
        <v>167</v>
      </c>
      <c r="B12" s="106">
        <v>200254802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8"/>
  <sheetViews>
    <sheetView showGridLines="0" workbookViewId="0">
      <pane xSplit="2" ySplit="2" topLeftCell="C9" activePane="bottomRight" state="frozen"/>
      <selection pane="topRight" activeCell="D1" sqref="D1"/>
      <selection pane="bottomLeft" activeCell="A4" sqref="A4"/>
      <selection pane="bottomRight" activeCell="F16" sqref="F16"/>
    </sheetView>
  </sheetViews>
  <sheetFormatPr defaultColWidth="8.85546875" defaultRowHeight="15" x14ac:dyDescent="0.25"/>
  <cols>
    <col min="1" max="1" width="3.42578125" customWidth="1"/>
    <col min="2" max="2" width="13" customWidth="1"/>
    <col min="3" max="3" width="9.42578125" style="2" customWidth="1"/>
    <col min="4" max="4" width="11.140625" style="2" customWidth="1"/>
    <col min="5" max="5" width="16" style="2" customWidth="1"/>
    <col min="6" max="6" width="12.42578125" style="1" customWidth="1"/>
    <col min="7" max="7" width="10.42578125" customWidth="1"/>
    <col min="8" max="8" width="7.85546875" customWidth="1"/>
    <col min="9" max="9" width="11" customWidth="1"/>
    <col min="10" max="10" width="8.42578125" customWidth="1"/>
    <col min="11" max="11" width="17.85546875" customWidth="1"/>
    <col min="12" max="12" width="18.5703125" customWidth="1"/>
  </cols>
  <sheetData>
    <row r="2" spans="1:12" ht="36" customHeight="1" x14ac:dyDescent="0.25">
      <c r="A2" s="20" t="s">
        <v>69</v>
      </c>
      <c r="B2" s="20" t="s">
        <v>68</v>
      </c>
      <c r="C2" s="20" t="s">
        <v>67</v>
      </c>
      <c r="D2" s="20" t="s">
        <v>66</v>
      </c>
      <c r="E2" s="20" t="s">
        <v>65</v>
      </c>
      <c r="F2" s="20" t="s">
        <v>64</v>
      </c>
      <c r="G2" s="20" t="s">
        <v>63</v>
      </c>
      <c r="H2" s="20" t="s">
        <v>62</v>
      </c>
      <c r="I2" s="20" t="s">
        <v>61</v>
      </c>
      <c r="J2" s="20" t="s">
        <v>60</v>
      </c>
      <c r="K2" s="20" t="s">
        <v>59</v>
      </c>
      <c r="L2" s="20" t="s">
        <v>58</v>
      </c>
    </row>
    <row r="3" spans="1:12" s="18" customFormat="1" ht="43.5" customHeight="1" x14ac:dyDescent="0.25">
      <c r="A3" s="6">
        <v>1</v>
      </c>
      <c r="B3" s="6" t="s">
        <v>57</v>
      </c>
      <c r="C3" s="10">
        <v>12</v>
      </c>
      <c r="D3" s="14">
        <v>2560</v>
      </c>
      <c r="E3" s="19">
        <f t="shared" ref="E3:E13" si="0">C3*D3</f>
        <v>30720</v>
      </c>
      <c r="F3" s="8" t="s">
        <v>7</v>
      </c>
      <c r="G3" s="6" t="s">
        <v>56</v>
      </c>
      <c r="H3" s="6" t="s">
        <v>55</v>
      </c>
      <c r="I3" s="6" t="s">
        <v>54</v>
      </c>
      <c r="J3" s="7" t="s">
        <v>38</v>
      </c>
      <c r="K3" s="6" t="s">
        <v>53</v>
      </c>
      <c r="L3" s="6" t="s">
        <v>52</v>
      </c>
    </row>
    <row r="4" spans="1:12" ht="43.5" customHeight="1" x14ac:dyDescent="0.25">
      <c r="A4" s="16">
        <v>2</v>
      </c>
      <c r="B4" s="16" t="s">
        <v>51</v>
      </c>
      <c r="C4" s="15">
        <v>18</v>
      </c>
      <c r="D4" s="14">
        <v>2020</v>
      </c>
      <c r="E4" s="14">
        <f t="shared" si="0"/>
        <v>36360</v>
      </c>
      <c r="F4" s="13" t="s">
        <v>41</v>
      </c>
      <c r="G4" s="13" t="s">
        <v>47</v>
      </c>
      <c r="H4" s="13" t="s">
        <v>46</v>
      </c>
      <c r="I4" s="11" t="s">
        <v>50</v>
      </c>
      <c r="J4" s="12" t="s">
        <v>38</v>
      </c>
      <c r="K4" s="11" t="s">
        <v>49</v>
      </c>
      <c r="L4" s="11" t="s">
        <v>1</v>
      </c>
    </row>
    <row r="5" spans="1:12" ht="43.5" customHeight="1" x14ac:dyDescent="0.25">
      <c r="A5" s="6">
        <v>3</v>
      </c>
      <c r="B5" s="16" t="s">
        <v>48</v>
      </c>
      <c r="C5" s="15">
        <v>4</v>
      </c>
      <c r="D5" s="9">
        <v>3050</v>
      </c>
      <c r="E5" s="9">
        <f t="shared" si="0"/>
        <v>12200</v>
      </c>
      <c r="F5" s="13" t="s">
        <v>41</v>
      </c>
      <c r="G5" s="13" t="s">
        <v>47</v>
      </c>
      <c r="H5" s="13" t="s">
        <v>46</v>
      </c>
      <c r="I5" s="11" t="s">
        <v>45</v>
      </c>
      <c r="J5" s="12" t="s">
        <v>44</v>
      </c>
      <c r="K5" s="11" t="s">
        <v>43</v>
      </c>
      <c r="L5" s="11" t="s">
        <v>1</v>
      </c>
    </row>
    <row r="6" spans="1:12" ht="43.5" customHeight="1" x14ac:dyDescent="0.25">
      <c r="A6" s="16">
        <v>4</v>
      </c>
      <c r="B6" s="16" t="s">
        <v>42</v>
      </c>
      <c r="C6" s="15">
        <v>1</v>
      </c>
      <c r="D6" s="17">
        <v>1100</v>
      </c>
      <c r="E6" s="17">
        <f t="shared" si="0"/>
        <v>1100</v>
      </c>
      <c r="F6" s="13" t="s">
        <v>41</v>
      </c>
      <c r="G6" s="13" t="s">
        <v>40</v>
      </c>
      <c r="H6" s="13" t="s">
        <v>39</v>
      </c>
      <c r="I6" s="11" t="s">
        <v>37</v>
      </c>
      <c r="J6" s="12" t="s">
        <v>38</v>
      </c>
      <c r="K6" s="11" t="s">
        <v>37</v>
      </c>
      <c r="L6" s="11" t="s">
        <v>1</v>
      </c>
    </row>
    <row r="7" spans="1:12" ht="72" x14ac:dyDescent="0.25">
      <c r="A7" s="6">
        <v>5</v>
      </c>
      <c r="B7" s="16" t="s">
        <v>36</v>
      </c>
      <c r="C7" s="15">
        <v>54</v>
      </c>
      <c r="D7" s="9">
        <v>2110</v>
      </c>
      <c r="E7" s="9">
        <f t="shared" si="0"/>
        <v>113940</v>
      </c>
      <c r="F7" s="13" t="s">
        <v>7</v>
      </c>
      <c r="G7" s="13" t="s">
        <v>35</v>
      </c>
      <c r="H7" s="13" t="s">
        <v>34</v>
      </c>
      <c r="I7" s="11" t="s">
        <v>4</v>
      </c>
      <c r="J7" s="12" t="s">
        <v>3</v>
      </c>
      <c r="K7" s="11" t="s">
        <v>33</v>
      </c>
      <c r="L7" s="11" t="s">
        <v>1</v>
      </c>
    </row>
    <row r="8" spans="1:12" ht="43.5" customHeight="1" x14ac:dyDescent="0.25">
      <c r="A8" s="16">
        <v>6</v>
      </c>
      <c r="B8" s="16" t="s">
        <v>32</v>
      </c>
      <c r="C8" s="15">
        <v>11</v>
      </c>
      <c r="D8" s="9">
        <v>2000</v>
      </c>
      <c r="E8" s="9">
        <f t="shared" si="0"/>
        <v>22000</v>
      </c>
      <c r="F8" s="13" t="s">
        <v>31</v>
      </c>
      <c r="G8" s="13" t="s">
        <v>30</v>
      </c>
      <c r="H8" s="13" t="s">
        <v>21</v>
      </c>
      <c r="I8" s="11" t="s">
        <v>25</v>
      </c>
      <c r="J8" s="12" t="s">
        <v>3</v>
      </c>
      <c r="K8" s="11" t="s">
        <v>29</v>
      </c>
      <c r="L8" s="11" t="s">
        <v>1</v>
      </c>
    </row>
    <row r="9" spans="1:12" ht="43.5" customHeight="1" x14ac:dyDescent="0.25">
      <c r="A9" s="6">
        <v>7</v>
      </c>
      <c r="B9" s="16" t="s">
        <v>28</v>
      </c>
      <c r="C9" s="15">
        <v>6</v>
      </c>
      <c r="D9" s="9">
        <v>2000</v>
      </c>
      <c r="E9" s="9">
        <f t="shared" si="0"/>
        <v>12000</v>
      </c>
      <c r="F9" s="13" t="s">
        <v>27</v>
      </c>
      <c r="G9" s="13" t="s">
        <v>26</v>
      </c>
      <c r="H9" s="13" t="s">
        <v>21</v>
      </c>
      <c r="I9" s="11" t="s">
        <v>25</v>
      </c>
      <c r="J9" s="12" t="s">
        <v>3</v>
      </c>
      <c r="K9" s="11" t="s">
        <v>24</v>
      </c>
      <c r="L9" s="11" t="s">
        <v>1</v>
      </c>
    </row>
    <row r="10" spans="1:12" ht="43.5" customHeight="1" x14ac:dyDescent="0.25">
      <c r="A10" s="16">
        <v>8</v>
      </c>
      <c r="B10" s="16" t="s">
        <v>23</v>
      </c>
      <c r="C10" s="15">
        <v>92</v>
      </c>
      <c r="D10" s="9">
        <v>1250</v>
      </c>
      <c r="E10" s="9">
        <f t="shared" si="0"/>
        <v>115000</v>
      </c>
      <c r="F10" s="13" t="s">
        <v>12</v>
      </c>
      <c r="G10" s="13" t="s">
        <v>22</v>
      </c>
      <c r="H10" s="13" t="s">
        <v>21</v>
      </c>
      <c r="I10" s="11" t="s">
        <v>20</v>
      </c>
      <c r="J10" s="12" t="s">
        <v>3</v>
      </c>
      <c r="K10" s="11" t="s">
        <v>19</v>
      </c>
      <c r="L10" s="11" t="s">
        <v>18</v>
      </c>
    </row>
    <row r="11" spans="1:12" ht="60" x14ac:dyDescent="0.25">
      <c r="A11" s="6">
        <v>9</v>
      </c>
      <c r="B11" s="16" t="s">
        <v>17</v>
      </c>
      <c r="C11" s="15">
        <v>180</v>
      </c>
      <c r="D11" s="14">
        <v>3900</v>
      </c>
      <c r="E11" s="14">
        <f t="shared" si="0"/>
        <v>702000</v>
      </c>
      <c r="F11" s="13" t="s">
        <v>12</v>
      </c>
      <c r="G11" s="13" t="s">
        <v>16</v>
      </c>
      <c r="H11" s="13" t="s">
        <v>10</v>
      </c>
      <c r="I11" s="11" t="s">
        <v>15</v>
      </c>
      <c r="J11" s="12" t="s">
        <v>3</v>
      </c>
      <c r="K11" s="11" t="s">
        <v>14</v>
      </c>
      <c r="L11" s="11" t="s">
        <v>1</v>
      </c>
    </row>
    <row r="12" spans="1:12" ht="75" customHeight="1" x14ac:dyDescent="0.25">
      <c r="A12" s="16">
        <v>10</v>
      </c>
      <c r="B12" s="16" t="s">
        <v>13</v>
      </c>
      <c r="C12" s="15">
        <v>22</v>
      </c>
      <c r="D12" s="14">
        <v>4700</v>
      </c>
      <c r="E12" s="14">
        <f t="shared" si="0"/>
        <v>103400</v>
      </c>
      <c r="F12" s="13" t="s">
        <v>12</v>
      </c>
      <c r="G12" s="13" t="s">
        <v>11</v>
      </c>
      <c r="H12" s="13" t="s">
        <v>10</v>
      </c>
      <c r="I12" s="11" t="s">
        <v>9</v>
      </c>
      <c r="J12" s="12" t="s">
        <v>3</v>
      </c>
      <c r="K12" s="11" t="s">
        <v>8</v>
      </c>
      <c r="L12" s="11" t="s">
        <v>1</v>
      </c>
    </row>
    <row r="13" spans="1:12" s="5" customFormat="1" ht="38.1" customHeight="1" x14ac:dyDescent="0.25">
      <c r="A13" s="6">
        <v>11</v>
      </c>
      <c r="B13" s="6" t="s">
        <v>6</v>
      </c>
      <c r="C13" s="10">
        <v>12</v>
      </c>
      <c r="D13" s="9">
        <v>2490</v>
      </c>
      <c r="E13" s="9">
        <f t="shared" si="0"/>
        <v>29880</v>
      </c>
      <c r="F13" s="8" t="s">
        <v>7</v>
      </c>
      <c r="G13" s="8" t="s">
        <v>6</v>
      </c>
      <c r="H13" s="8" t="s">
        <v>5</v>
      </c>
      <c r="I13" s="6" t="s">
        <v>4</v>
      </c>
      <c r="J13" s="7" t="s">
        <v>3</v>
      </c>
      <c r="K13" s="6" t="s">
        <v>2</v>
      </c>
      <c r="L13" s="6" t="s">
        <v>1</v>
      </c>
    </row>
    <row r="14" spans="1:12" ht="29.1" customHeight="1" x14ac:dyDescent="0.25">
      <c r="D14" s="4" t="s">
        <v>0</v>
      </c>
      <c r="E14" s="3">
        <f>SUM(E3:E13)</f>
        <v>1178600</v>
      </c>
    </row>
    <row r="15" spans="1:12" ht="81.75" customHeight="1" x14ac:dyDescent="0.25">
      <c r="F15" s="1">
        <f>E14*2.8</f>
        <v>3300080</v>
      </c>
    </row>
    <row r="16" spans="1:12" ht="81.75" customHeight="1" x14ac:dyDescent="0.25"/>
    <row r="17" ht="81.75" customHeight="1" x14ac:dyDescent="0.25"/>
    <row r="18" ht="81.75" customHeight="1" x14ac:dyDescent="0.25"/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18"/>
  <sheetViews>
    <sheetView showGridLines="0" workbookViewId="0">
      <pane xSplit="2" ySplit="2" topLeftCell="C6" activePane="bottomRight" state="frozen"/>
      <selection pane="topRight" activeCell="D1" sqref="D1"/>
      <selection pane="bottomLeft" activeCell="A4" sqref="A4"/>
      <selection pane="bottomRight" activeCell="K16" sqref="K16"/>
    </sheetView>
  </sheetViews>
  <sheetFormatPr defaultColWidth="8.5703125" defaultRowHeight="15" x14ac:dyDescent="0.25"/>
  <cols>
    <col min="1" max="1" width="3.42578125" customWidth="1"/>
    <col min="2" max="2" width="13" customWidth="1"/>
    <col min="3" max="3" width="9.42578125" style="2" customWidth="1"/>
    <col min="4" max="4" width="11.140625" style="2" customWidth="1"/>
    <col min="5" max="5" width="20.5703125" style="2" customWidth="1"/>
    <col min="6" max="6" width="12.42578125" style="1" customWidth="1"/>
    <col min="7" max="7" width="10.42578125" customWidth="1"/>
    <col min="8" max="8" width="7.5703125" customWidth="1"/>
    <col min="9" max="9" width="11" customWidth="1"/>
    <col min="10" max="10" width="8.42578125" customWidth="1"/>
    <col min="11" max="11" width="17.5703125" customWidth="1"/>
    <col min="12" max="12" width="18.5703125" customWidth="1"/>
    <col min="13" max="13" width="72.42578125" customWidth="1"/>
    <col min="15" max="15" width="8.5703125" customWidth="1"/>
  </cols>
  <sheetData>
    <row r="2" spans="1:13" ht="36" customHeight="1" x14ac:dyDescent="0.25">
      <c r="A2" s="20" t="s">
        <v>69</v>
      </c>
      <c r="B2" s="20" t="s">
        <v>68</v>
      </c>
      <c r="C2" s="20" t="s">
        <v>67</v>
      </c>
      <c r="D2" s="20" t="s">
        <v>66</v>
      </c>
      <c r="E2" s="20" t="s">
        <v>65</v>
      </c>
      <c r="F2" s="20" t="s">
        <v>64</v>
      </c>
      <c r="G2" s="20" t="s">
        <v>63</v>
      </c>
      <c r="H2" s="20" t="s">
        <v>62</v>
      </c>
      <c r="I2" s="20" t="s">
        <v>61</v>
      </c>
      <c r="J2" s="20" t="s">
        <v>60</v>
      </c>
      <c r="K2" s="20" t="s">
        <v>59</v>
      </c>
      <c r="L2" s="20" t="s">
        <v>58</v>
      </c>
    </row>
    <row r="3" spans="1:13" s="18" customFormat="1" ht="43.5" customHeight="1" x14ac:dyDescent="0.25">
      <c r="A3" s="6">
        <v>1</v>
      </c>
      <c r="B3" s="6" t="s">
        <v>57</v>
      </c>
      <c r="C3" s="10">
        <v>12</v>
      </c>
      <c r="D3" s="23">
        <v>3080</v>
      </c>
      <c r="E3" s="23">
        <f t="shared" ref="E3:E13" si="0">C3*D3</f>
        <v>36960</v>
      </c>
      <c r="F3" s="8" t="s">
        <v>7</v>
      </c>
      <c r="G3" s="6" t="s">
        <v>56</v>
      </c>
      <c r="H3" s="6" t="s">
        <v>55</v>
      </c>
      <c r="I3" s="6" t="s">
        <v>54</v>
      </c>
      <c r="J3" s="7" t="s">
        <v>38</v>
      </c>
      <c r="K3" s="6" t="s">
        <v>53</v>
      </c>
      <c r="L3" s="6" t="s">
        <v>52</v>
      </c>
    </row>
    <row r="4" spans="1:13" ht="43.5" customHeight="1" x14ac:dyDescent="0.25">
      <c r="A4" s="16">
        <v>2</v>
      </c>
      <c r="B4" s="16" t="s">
        <v>51</v>
      </c>
      <c r="C4" s="15">
        <v>18</v>
      </c>
      <c r="D4" s="24">
        <v>2425</v>
      </c>
      <c r="E4" s="23">
        <f t="shared" si="0"/>
        <v>43650</v>
      </c>
      <c r="F4" s="13" t="s">
        <v>41</v>
      </c>
      <c r="G4" s="13" t="s">
        <v>47</v>
      </c>
      <c r="H4" s="13" t="s">
        <v>46</v>
      </c>
      <c r="I4" s="11" t="s">
        <v>50</v>
      </c>
      <c r="J4" s="12" t="s">
        <v>38</v>
      </c>
      <c r="K4" s="11" t="s">
        <v>49</v>
      </c>
      <c r="L4" s="11" t="s">
        <v>1</v>
      </c>
    </row>
    <row r="5" spans="1:13" ht="43.5" customHeight="1" x14ac:dyDescent="0.25">
      <c r="A5" s="6">
        <v>3</v>
      </c>
      <c r="B5" s="16" t="s">
        <v>48</v>
      </c>
      <c r="C5" s="15">
        <v>4</v>
      </c>
      <c r="D5" s="24">
        <v>2935</v>
      </c>
      <c r="E5" s="23">
        <f t="shared" si="0"/>
        <v>11740</v>
      </c>
      <c r="F5" s="13" t="s">
        <v>41</v>
      </c>
      <c r="G5" s="13" t="s">
        <v>47</v>
      </c>
      <c r="H5" s="13" t="s">
        <v>46</v>
      </c>
      <c r="I5" s="11" t="s">
        <v>45</v>
      </c>
      <c r="J5" s="12" t="s">
        <v>44</v>
      </c>
      <c r="K5" s="11" t="s">
        <v>43</v>
      </c>
      <c r="L5" s="11" t="s">
        <v>1</v>
      </c>
    </row>
    <row r="6" spans="1:13" ht="43.5" customHeight="1" x14ac:dyDescent="0.25">
      <c r="A6" s="16">
        <v>4</v>
      </c>
      <c r="B6" s="16" t="s">
        <v>42</v>
      </c>
      <c r="C6" s="15">
        <v>1</v>
      </c>
      <c r="D6" s="24">
        <v>345</v>
      </c>
      <c r="E6" s="23">
        <f t="shared" si="0"/>
        <v>345</v>
      </c>
      <c r="F6" s="13" t="s">
        <v>41</v>
      </c>
      <c r="G6" s="13" t="s">
        <v>40</v>
      </c>
      <c r="H6" s="13" t="s">
        <v>39</v>
      </c>
      <c r="I6" s="11" t="s">
        <v>37</v>
      </c>
      <c r="J6" s="12" t="s">
        <v>38</v>
      </c>
      <c r="K6" s="11" t="s">
        <v>37</v>
      </c>
      <c r="L6" s="11" t="s">
        <v>1</v>
      </c>
    </row>
    <row r="7" spans="1:13" ht="72" x14ac:dyDescent="0.25">
      <c r="A7" s="6">
        <v>5</v>
      </c>
      <c r="B7" s="16" t="s">
        <v>36</v>
      </c>
      <c r="C7" s="15">
        <v>54</v>
      </c>
      <c r="D7" s="24">
        <v>3065</v>
      </c>
      <c r="E7" s="23">
        <f t="shared" si="0"/>
        <v>165510</v>
      </c>
      <c r="F7" s="13" t="s">
        <v>7</v>
      </c>
      <c r="G7" s="13" t="s">
        <v>35</v>
      </c>
      <c r="H7" s="13" t="s">
        <v>34</v>
      </c>
      <c r="I7" s="11" t="s">
        <v>4</v>
      </c>
      <c r="J7" s="12" t="s">
        <v>3</v>
      </c>
      <c r="K7" s="11" t="s">
        <v>33</v>
      </c>
      <c r="L7" s="11" t="s">
        <v>1</v>
      </c>
    </row>
    <row r="8" spans="1:13" ht="43.5" customHeight="1" x14ac:dyDescent="0.25">
      <c r="A8" s="16">
        <v>6</v>
      </c>
      <c r="B8" s="16" t="s">
        <v>32</v>
      </c>
      <c r="C8" s="15">
        <v>11</v>
      </c>
      <c r="D8" s="23">
        <v>2300</v>
      </c>
      <c r="E8" s="23">
        <f t="shared" si="0"/>
        <v>25300</v>
      </c>
      <c r="F8" s="13" t="s">
        <v>31</v>
      </c>
      <c r="G8" s="13" t="s">
        <v>30</v>
      </c>
      <c r="H8" s="13" t="s">
        <v>21</v>
      </c>
      <c r="I8" s="11" t="s">
        <v>25</v>
      </c>
      <c r="J8" s="12" t="s">
        <v>3</v>
      </c>
      <c r="K8" s="11" t="s">
        <v>29</v>
      </c>
      <c r="L8" s="11" t="s">
        <v>1</v>
      </c>
    </row>
    <row r="9" spans="1:13" ht="43.5" customHeight="1" x14ac:dyDescent="0.25">
      <c r="A9" s="6">
        <v>7</v>
      </c>
      <c r="B9" s="16" t="s">
        <v>28</v>
      </c>
      <c r="C9" s="15">
        <v>6</v>
      </c>
      <c r="D9" s="23">
        <v>2300</v>
      </c>
      <c r="E9" s="23">
        <f t="shared" si="0"/>
        <v>13800</v>
      </c>
      <c r="F9" s="13" t="s">
        <v>27</v>
      </c>
      <c r="G9" s="13" t="s">
        <v>26</v>
      </c>
      <c r="H9" s="13" t="s">
        <v>21</v>
      </c>
      <c r="I9" s="11" t="s">
        <v>25</v>
      </c>
      <c r="J9" s="12" t="s">
        <v>3</v>
      </c>
      <c r="K9" s="11" t="s">
        <v>24</v>
      </c>
      <c r="L9" s="11" t="s">
        <v>1</v>
      </c>
    </row>
    <row r="10" spans="1:13" ht="43.5" customHeight="1" x14ac:dyDescent="0.25">
      <c r="A10" s="16">
        <v>8</v>
      </c>
      <c r="B10" s="16" t="s">
        <v>23</v>
      </c>
      <c r="C10" s="15">
        <v>92</v>
      </c>
      <c r="D10" s="23">
        <v>1300</v>
      </c>
      <c r="E10" s="23">
        <f t="shared" si="0"/>
        <v>119600</v>
      </c>
      <c r="F10" s="13" t="s">
        <v>12</v>
      </c>
      <c r="G10" s="13" t="s">
        <v>22</v>
      </c>
      <c r="H10" s="13" t="s">
        <v>21</v>
      </c>
      <c r="I10" s="11" t="s">
        <v>20</v>
      </c>
      <c r="J10" s="12" t="s">
        <v>3</v>
      </c>
      <c r="K10" s="11" t="s">
        <v>19</v>
      </c>
      <c r="L10" s="11" t="s">
        <v>18</v>
      </c>
    </row>
    <row r="11" spans="1:13" ht="60" x14ac:dyDescent="0.25">
      <c r="A11" s="6">
        <v>9</v>
      </c>
      <c r="B11" s="16" t="s">
        <v>17</v>
      </c>
      <c r="C11" s="15">
        <v>180</v>
      </c>
      <c r="D11" s="23">
        <v>4400</v>
      </c>
      <c r="E11" s="23">
        <f t="shared" si="0"/>
        <v>792000</v>
      </c>
      <c r="F11" s="13" t="s">
        <v>12</v>
      </c>
      <c r="G11" s="13" t="s">
        <v>16</v>
      </c>
      <c r="H11" s="13" t="s">
        <v>10</v>
      </c>
      <c r="I11" s="11" t="s">
        <v>15</v>
      </c>
      <c r="J11" s="12" t="s">
        <v>3</v>
      </c>
      <c r="K11" s="11" t="s">
        <v>14</v>
      </c>
      <c r="L11" s="11" t="s">
        <v>1</v>
      </c>
    </row>
    <row r="12" spans="1:13" ht="75" customHeight="1" x14ac:dyDescent="0.25">
      <c r="A12" s="16">
        <v>10</v>
      </c>
      <c r="B12" s="16" t="s">
        <v>13</v>
      </c>
      <c r="C12" s="15">
        <v>22</v>
      </c>
      <c r="D12" s="23">
        <v>4300</v>
      </c>
      <c r="E12" s="23">
        <f t="shared" si="0"/>
        <v>94600</v>
      </c>
      <c r="F12" s="13" t="s">
        <v>12</v>
      </c>
      <c r="G12" s="13" t="s">
        <v>11</v>
      </c>
      <c r="H12" s="13" t="s">
        <v>10</v>
      </c>
      <c r="I12" s="11" t="s">
        <v>9</v>
      </c>
      <c r="J12" s="12" t="s">
        <v>3</v>
      </c>
      <c r="K12" s="11" t="s">
        <v>8</v>
      </c>
      <c r="L12" s="11" t="s">
        <v>1</v>
      </c>
    </row>
    <row r="13" spans="1:13" s="5" customFormat="1" ht="38.1" customHeight="1" x14ac:dyDescent="0.25">
      <c r="A13" s="6">
        <v>11</v>
      </c>
      <c r="B13" s="6" t="s">
        <v>6</v>
      </c>
      <c r="C13" s="10">
        <v>12</v>
      </c>
      <c r="D13" s="24">
        <v>3410</v>
      </c>
      <c r="E13" s="23">
        <f t="shared" si="0"/>
        <v>40920</v>
      </c>
      <c r="F13" s="8" t="s">
        <v>7</v>
      </c>
      <c r="G13" s="8" t="s">
        <v>6</v>
      </c>
      <c r="H13" s="8" t="s">
        <v>5</v>
      </c>
      <c r="I13" s="6" t="s">
        <v>4</v>
      </c>
      <c r="J13" s="7" t="s">
        <v>3</v>
      </c>
      <c r="K13" s="6" t="s">
        <v>2</v>
      </c>
      <c r="L13" s="6" t="s">
        <v>1</v>
      </c>
    </row>
    <row r="14" spans="1:13" ht="29.1" customHeight="1" x14ac:dyDescent="0.25">
      <c r="D14" s="4" t="s">
        <v>0</v>
      </c>
      <c r="E14" s="3">
        <f>SUM(E3:E13)</f>
        <v>1344425</v>
      </c>
    </row>
    <row r="15" spans="1:13" ht="81.75" customHeight="1" x14ac:dyDescent="0.25">
      <c r="M15" s="22" t="s">
        <v>72</v>
      </c>
    </row>
    <row r="16" spans="1:13" ht="211.35" customHeight="1" x14ac:dyDescent="0.25">
      <c r="M16" s="21" t="s">
        <v>71</v>
      </c>
    </row>
    <row r="17" spans="13:13" ht="274.35000000000002" customHeight="1" x14ac:dyDescent="0.25">
      <c r="M17" s="21" t="s">
        <v>70</v>
      </c>
    </row>
    <row r="18" spans="13:13" ht="161.1" customHeight="1" x14ac:dyDescent="0.25"/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8"/>
  <sheetViews>
    <sheetView showGridLines="0" workbookViewId="0">
      <pane xSplit="2" ySplit="2" topLeftCell="C6" activePane="bottomRight" state="frozen"/>
      <selection pane="topRight" activeCell="D1" sqref="D1"/>
      <selection pane="bottomLeft" activeCell="A4" sqref="A4"/>
      <selection pane="bottomRight" activeCell="D3" sqref="D3:D13"/>
    </sheetView>
  </sheetViews>
  <sheetFormatPr defaultColWidth="8.85546875" defaultRowHeight="15" x14ac:dyDescent="0.25"/>
  <cols>
    <col min="1" max="1" width="3.42578125" customWidth="1"/>
    <col min="2" max="2" width="13" customWidth="1"/>
    <col min="3" max="3" width="9.42578125" style="2" customWidth="1"/>
    <col min="4" max="4" width="12.140625" style="2" bestFit="1" customWidth="1"/>
    <col min="5" max="5" width="14" style="2" customWidth="1"/>
    <col min="6" max="6" width="12.42578125" style="1" customWidth="1"/>
    <col min="7" max="7" width="10.42578125" customWidth="1"/>
    <col min="8" max="8" width="7.85546875" customWidth="1"/>
    <col min="9" max="9" width="11" customWidth="1"/>
    <col min="10" max="10" width="8.42578125" customWidth="1"/>
    <col min="11" max="11" width="17.85546875" customWidth="1"/>
    <col min="12" max="12" width="18.5703125" customWidth="1"/>
    <col min="13" max="13" width="40.5703125" bestFit="1" customWidth="1"/>
  </cols>
  <sheetData>
    <row r="2" spans="1:13" ht="36" customHeight="1" x14ac:dyDescent="0.25">
      <c r="A2" s="20" t="s">
        <v>69</v>
      </c>
      <c r="B2" s="20" t="s">
        <v>68</v>
      </c>
      <c r="C2" s="20" t="s">
        <v>67</v>
      </c>
      <c r="D2" s="20" t="s">
        <v>66</v>
      </c>
      <c r="E2" s="20" t="s">
        <v>65</v>
      </c>
      <c r="F2" s="20" t="s">
        <v>64</v>
      </c>
      <c r="G2" s="20" t="s">
        <v>63</v>
      </c>
      <c r="H2" s="20" t="s">
        <v>62</v>
      </c>
      <c r="I2" s="20" t="s">
        <v>61</v>
      </c>
      <c r="J2" s="20" t="s">
        <v>60</v>
      </c>
      <c r="K2" s="20" t="s">
        <v>59</v>
      </c>
      <c r="L2" s="20" t="s">
        <v>58</v>
      </c>
      <c r="M2" s="20" t="s">
        <v>81</v>
      </c>
    </row>
    <row r="3" spans="1:13" s="18" customFormat="1" ht="51" customHeight="1" x14ac:dyDescent="0.25">
      <c r="A3" s="6">
        <v>1</v>
      </c>
      <c r="B3" s="6" t="s">
        <v>57</v>
      </c>
      <c r="C3" s="10">
        <v>12</v>
      </c>
      <c r="D3" s="30">
        <v>2690</v>
      </c>
      <c r="E3" s="30">
        <f>12*2690</f>
        <v>32280</v>
      </c>
      <c r="F3" s="8" t="s">
        <v>7</v>
      </c>
      <c r="G3" s="6" t="s">
        <v>56</v>
      </c>
      <c r="H3" s="6" t="s">
        <v>55</v>
      </c>
      <c r="I3" s="6" t="s">
        <v>54</v>
      </c>
      <c r="J3" s="7" t="s">
        <v>38</v>
      </c>
      <c r="K3" s="6" t="s">
        <v>53</v>
      </c>
      <c r="L3" s="6" t="s">
        <v>52</v>
      </c>
      <c r="M3" s="25" t="s">
        <v>73</v>
      </c>
    </row>
    <row r="4" spans="1:13" ht="51.75" customHeight="1" x14ac:dyDescent="0.25">
      <c r="A4" s="16">
        <v>2</v>
      </c>
      <c r="B4" s="16" t="s">
        <v>51</v>
      </c>
      <c r="C4" s="15">
        <v>18</v>
      </c>
      <c r="D4" s="26">
        <v>2450</v>
      </c>
      <c r="E4" s="26">
        <f>D4*C4</f>
        <v>44100</v>
      </c>
      <c r="F4" s="13" t="s">
        <v>41</v>
      </c>
      <c r="G4" s="13" t="s">
        <v>47</v>
      </c>
      <c r="H4" s="13" t="s">
        <v>46</v>
      </c>
      <c r="I4" s="11" t="s">
        <v>50</v>
      </c>
      <c r="J4" s="12" t="s">
        <v>38</v>
      </c>
      <c r="K4" s="11" t="s">
        <v>49</v>
      </c>
      <c r="L4" s="11" t="s">
        <v>1</v>
      </c>
      <c r="M4" s="25" t="s">
        <v>73</v>
      </c>
    </row>
    <row r="5" spans="1:13" ht="51.75" customHeight="1" x14ac:dyDescent="0.25">
      <c r="A5" s="6">
        <v>3</v>
      </c>
      <c r="B5" s="16" t="s">
        <v>48</v>
      </c>
      <c r="C5" s="15">
        <v>4</v>
      </c>
      <c r="D5" s="26">
        <v>3050</v>
      </c>
      <c r="E5" s="26">
        <f>D5*C5</f>
        <v>12200</v>
      </c>
      <c r="F5" s="13" t="s">
        <v>41</v>
      </c>
      <c r="G5" s="13" t="s">
        <v>47</v>
      </c>
      <c r="H5" s="13" t="s">
        <v>46</v>
      </c>
      <c r="I5" s="11" t="s">
        <v>45</v>
      </c>
      <c r="J5" s="12" t="s">
        <v>44</v>
      </c>
      <c r="K5" s="11" t="s">
        <v>43</v>
      </c>
      <c r="L5" s="11" t="s">
        <v>1</v>
      </c>
      <c r="M5" s="27" t="s">
        <v>80</v>
      </c>
    </row>
    <row r="6" spans="1:13" ht="50.25" customHeight="1" x14ac:dyDescent="0.25">
      <c r="A6" s="16">
        <v>4</v>
      </c>
      <c r="B6" s="16" t="s">
        <v>42</v>
      </c>
      <c r="C6" s="15">
        <v>1</v>
      </c>
      <c r="D6" s="29" t="s">
        <v>79</v>
      </c>
      <c r="E6" s="29" t="s">
        <v>79</v>
      </c>
      <c r="F6" s="13" t="s">
        <v>41</v>
      </c>
      <c r="G6" s="13" t="s">
        <v>40</v>
      </c>
      <c r="H6" s="13" t="s">
        <v>39</v>
      </c>
      <c r="I6" s="11" t="s">
        <v>37</v>
      </c>
      <c r="J6" s="12" t="s">
        <v>38</v>
      </c>
      <c r="K6" s="11" t="s">
        <v>37</v>
      </c>
      <c r="L6" s="11" t="s">
        <v>1</v>
      </c>
      <c r="M6" s="27" t="s">
        <v>78</v>
      </c>
    </row>
    <row r="7" spans="1:13" ht="75" customHeight="1" x14ac:dyDescent="0.25">
      <c r="A7" s="6">
        <v>5</v>
      </c>
      <c r="B7" s="16" t="s">
        <v>36</v>
      </c>
      <c r="C7" s="15">
        <v>54</v>
      </c>
      <c r="D7" s="26">
        <v>2300</v>
      </c>
      <c r="E7" s="26">
        <f t="shared" ref="E7:E13" si="0">D7*C7</f>
        <v>124200</v>
      </c>
      <c r="F7" s="13" t="s">
        <v>7</v>
      </c>
      <c r="G7" s="13" t="s">
        <v>35</v>
      </c>
      <c r="H7" s="13" t="s">
        <v>34</v>
      </c>
      <c r="I7" s="11" t="s">
        <v>4</v>
      </c>
      <c r="J7" s="12" t="s">
        <v>3</v>
      </c>
      <c r="K7" s="11" t="s">
        <v>33</v>
      </c>
      <c r="L7" s="11" t="s">
        <v>1</v>
      </c>
      <c r="M7" s="27" t="s">
        <v>73</v>
      </c>
    </row>
    <row r="8" spans="1:13" ht="55.5" customHeight="1" x14ac:dyDescent="0.25">
      <c r="A8" s="16">
        <v>6</v>
      </c>
      <c r="B8" s="16" t="s">
        <v>32</v>
      </c>
      <c r="C8" s="15">
        <v>11</v>
      </c>
      <c r="D8" s="26">
        <v>2100</v>
      </c>
      <c r="E8" s="26">
        <f t="shared" si="0"/>
        <v>23100</v>
      </c>
      <c r="F8" s="13" t="s">
        <v>31</v>
      </c>
      <c r="G8" s="13" t="s">
        <v>30</v>
      </c>
      <c r="H8" s="13" t="s">
        <v>21</v>
      </c>
      <c r="I8" s="11" t="s">
        <v>25</v>
      </c>
      <c r="J8" s="12" t="s">
        <v>3</v>
      </c>
      <c r="K8" s="11" t="s">
        <v>29</v>
      </c>
      <c r="L8" s="11" t="s">
        <v>1</v>
      </c>
      <c r="M8" s="27" t="s">
        <v>77</v>
      </c>
    </row>
    <row r="9" spans="1:13" ht="57" customHeight="1" x14ac:dyDescent="0.25">
      <c r="A9" s="6">
        <v>7</v>
      </c>
      <c r="B9" s="16" t="s">
        <v>28</v>
      </c>
      <c r="C9" s="15">
        <v>6</v>
      </c>
      <c r="D9" s="26">
        <v>2100</v>
      </c>
      <c r="E9" s="26">
        <f t="shared" si="0"/>
        <v>12600</v>
      </c>
      <c r="F9" s="13" t="s">
        <v>27</v>
      </c>
      <c r="G9" s="13" t="s">
        <v>26</v>
      </c>
      <c r="H9" s="13" t="s">
        <v>21</v>
      </c>
      <c r="I9" s="11" t="s">
        <v>25</v>
      </c>
      <c r="J9" s="12" t="s">
        <v>3</v>
      </c>
      <c r="K9" s="11" t="s">
        <v>24</v>
      </c>
      <c r="L9" s="11" t="s">
        <v>1</v>
      </c>
      <c r="M9" s="27" t="s">
        <v>77</v>
      </c>
    </row>
    <row r="10" spans="1:13" ht="43.5" customHeight="1" x14ac:dyDescent="0.25">
      <c r="A10" s="16">
        <v>8</v>
      </c>
      <c r="B10" s="16" t="s">
        <v>23</v>
      </c>
      <c r="C10" s="15">
        <v>92</v>
      </c>
      <c r="D10" s="26">
        <v>1000</v>
      </c>
      <c r="E10" s="26">
        <f t="shared" si="0"/>
        <v>92000</v>
      </c>
      <c r="F10" s="13" t="s">
        <v>12</v>
      </c>
      <c r="G10" s="13" t="s">
        <v>22</v>
      </c>
      <c r="H10" s="13" t="s">
        <v>21</v>
      </c>
      <c r="I10" s="11" t="s">
        <v>20</v>
      </c>
      <c r="J10" s="12" t="s">
        <v>3</v>
      </c>
      <c r="K10" s="11" t="s">
        <v>19</v>
      </c>
      <c r="L10" s="11" t="s">
        <v>18</v>
      </c>
      <c r="M10" s="27" t="s">
        <v>76</v>
      </c>
    </row>
    <row r="11" spans="1:13" ht="60" x14ac:dyDescent="0.25">
      <c r="A11" s="6">
        <v>9</v>
      </c>
      <c r="B11" s="16" t="s">
        <v>17</v>
      </c>
      <c r="C11" s="15">
        <v>180</v>
      </c>
      <c r="D11" s="28">
        <v>3900</v>
      </c>
      <c r="E11" s="28">
        <f t="shared" si="0"/>
        <v>702000</v>
      </c>
      <c r="F11" s="13" t="s">
        <v>12</v>
      </c>
      <c r="G11" s="13" t="s">
        <v>16</v>
      </c>
      <c r="H11" s="13" t="s">
        <v>10</v>
      </c>
      <c r="I11" s="11" t="s">
        <v>15</v>
      </c>
      <c r="J11" s="12" t="s">
        <v>3</v>
      </c>
      <c r="K11" s="11" t="s">
        <v>14</v>
      </c>
      <c r="L11" s="11" t="s">
        <v>1</v>
      </c>
      <c r="M11" s="27" t="s">
        <v>75</v>
      </c>
    </row>
    <row r="12" spans="1:13" ht="75" customHeight="1" x14ac:dyDescent="0.25">
      <c r="A12" s="16">
        <v>10</v>
      </c>
      <c r="B12" s="16" t="s">
        <v>13</v>
      </c>
      <c r="C12" s="15">
        <v>22</v>
      </c>
      <c r="D12" s="28">
        <v>3550</v>
      </c>
      <c r="E12" s="28">
        <f t="shared" si="0"/>
        <v>78100</v>
      </c>
      <c r="F12" s="13" t="s">
        <v>12</v>
      </c>
      <c r="G12" s="13" t="s">
        <v>11</v>
      </c>
      <c r="H12" s="13" t="s">
        <v>10</v>
      </c>
      <c r="I12" s="11" t="s">
        <v>9</v>
      </c>
      <c r="J12" s="12" t="s">
        <v>3</v>
      </c>
      <c r="K12" s="11" t="s">
        <v>8</v>
      </c>
      <c r="L12" s="11" t="s">
        <v>1</v>
      </c>
      <c r="M12" s="27" t="s">
        <v>74</v>
      </c>
    </row>
    <row r="13" spans="1:13" s="5" customFormat="1" ht="38.1" customHeight="1" x14ac:dyDescent="0.25">
      <c r="A13" s="6">
        <v>11</v>
      </c>
      <c r="B13" s="6" t="s">
        <v>6</v>
      </c>
      <c r="C13" s="10">
        <v>12</v>
      </c>
      <c r="D13" s="26">
        <v>2600</v>
      </c>
      <c r="E13" s="26">
        <f t="shared" si="0"/>
        <v>31200</v>
      </c>
      <c r="F13" s="8" t="s">
        <v>7</v>
      </c>
      <c r="G13" s="8" t="s">
        <v>6</v>
      </c>
      <c r="H13" s="8" t="s">
        <v>5</v>
      </c>
      <c r="I13" s="6" t="s">
        <v>4</v>
      </c>
      <c r="J13" s="7" t="s">
        <v>3</v>
      </c>
      <c r="K13" s="6" t="s">
        <v>2</v>
      </c>
      <c r="L13" s="6" t="s">
        <v>1</v>
      </c>
      <c r="M13" s="25" t="s">
        <v>73</v>
      </c>
    </row>
    <row r="14" spans="1:13" ht="29.1" customHeight="1" x14ac:dyDescent="0.25">
      <c r="D14" s="4" t="s">
        <v>0</v>
      </c>
      <c r="E14" s="3">
        <f>SUM(E3:E13)</f>
        <v>1151780</v>
      </c>
    </row>
    <row r="15" spans="1:13" ht="81.75" customHeight="1" x14ac:dyDescent="0.25"/>
    <row r="16" spans="1:13" ht="81.75" customHeight="1" x14ac:dyDescent="0.25"/>
    <row r="17" ht="81.75" customHeight="1" x14ac:dyDescent="0.25"/>
    <row r="18" ht="81.75" customHeight="1" x14ac:dyDescent="0.25"/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18"/>
  <sheetViews>
    <sheetView showGridLines="0" workbookViewId="0">
      <pane xSplit="2" ySplit="2" topLeftCell="C6" activePane="bottomRight" state="frozen"/>
      <selection pane="topRight" activeCell="D1" sqref="D1"/>
      <selection pane="bottomLeft" activeCell="A4" sqref="A4"/>
      <selection pane="bottomRight" activeCell="M15" sqref="M15:M16"/>
    </sheetView>
  </sheetViews>
  <sheetFormatPr defaultColWidth="8.85546875" defaultRowHeight="15" x14ac:dyDescent="0.25"/>
  <cols>
    <col min="1" max="1" width="3.42578125" customWidth="1"/>
    <col min="2" max="2" width="13" customWidth="1"/>
    <col min="3" max="3" width="9.42578125" style="2" customWidth="1"/>
    <col min="4" max="4" width="11.140625" style="2" customWidth="1"/>
    <col min="5" max="5" width="11.42578125" style="2" bestFit="1" customWidth="1"/>
    <col min="6" max="6" width="12.42578125" style="1" customWidth="1"/>
    <col min="7" max="7" width="10.42578125" customWidth="1"/>
    <col min="8" max="8" width="7.85546875" customWidth="1"/>
    <col min="9" max="9" width="11" customWidth="1"/>
    <col min="10" max="10" width="8.42578125" customWidth="1"/>
    <col min="11" max="11" width="17.85546875" customWidth="1"/>
    <col min="12" max="12" width="18.5703125" customWidth="1"/>
  </cols>
  <sheetData>
    <row r="2" spans="1:12" ht="36" customHeight="1" x14ac:dyDescent="0.25">
      <c r="A2" s="20" t="s">
        <v>69</v>
      </c>
      <c r="B2" s="20" t="s">
        <v>68</v>
      </c>
      <c r="C2" s="20" t="s">
        <v>67</v>
      </c>
      <c r="D2" s="20" t="s">
        <v>66</v>
      </c>
      <c r="E2" s="20" t="s">
        <v>65</v>
      </c>
      <c r="F2" s="20" t="s">
        <v>64</v>
      </c>
      <c r="G2" s="20" t="s">
        <v>63</v>
      </c>
      <c r="H2" s="20" t="s">
        <v>62</v>
      </c>
      <c r="I2" s="20" t="s">
        <v>61</v>
      </c>
      <c r="J2" s="20" t="s">
        <v>60</v>
      </c>
      <c r="K2" s="20" t="s">
        <v>59</v>
      </c>
      <c r="L2" s="20" t="s">
        <v>58</v>
      </c>
    </row>
    <row r="3" spans="1:12" s="18" customFormat="1" ht="43.5" customHeight="1" x14ac:dyDescent="0.25">
      <c r="A3" s="6">
        <v>1</v>
      </c>
      <c r="B3" s="6" t="s">
        <v>57</v>
      </c>
      <c r="C3" s="10">
        <v>12</v>
      </c>
      <c r="D3" s="23">
        <v>0</v>
      </c>
      <c r="E3" s="23">
        <f t="shared" ref="E3:E13" si="0">C3*D3</f>
        <v>0</v>
      </c>
      <c r="F3" s="8" t="s">
        <v>7</v>
      </c>
      <c r="G3" s="6" t="s">
        <v>56</v>
      </c>
      <c r="H3" s="6" t="s">
        <v>55</v>
      </c>
      <c r="I3" s="6" t="s">
        <v>54</v>
      </c>
      <c r="J3" s="7" t="s">
        <v>38</v>
      </c>
      <c r="K3" s="6" t="s">
        <v>53</v>
      </c>
      <c r="L3" s="6" t="s">
        <v>52</v>
      </c>
    </row>
    <row r="4" spans="1:12" ht="43.5" customHeight="1" x14ac:dyDescent="0.25">
      <c r="A4" s="16">
        <v>2</v>
      </c>
      <c r="B4" s="16" t="s">
        <v>51</v>
      </c>
      <c r="C4" s="15">
        <v>18</v>
      </c>
      <c r="D4" s="23">
        <v>0</v>
      </c>
      <c r="E4" s="23">
        <f t="shared" si="0"/>
        <v>0</v>
      </c>
      <c r="F4" s="13" t="s">
        <v>41</v>
      </c>
      <c r="G4" s="13" t="s">
        <v>47</v>
      </c>
      <c r="H4" s="13" t="s">
        <v>46</v>
      </c>
      <c r="I4" s="11" t="s">
        <v>50</v>
      </c>
      <c r="J4" s="12" t="s">
        <v>38</v>
      </c>
      <c r="K4" s="11" t="s">
        <v>49</v>
      </c>
      <c r="L4" s="11" t="s">
        <v>1</v>
      </c>
    </row>
    <row r="5" spans="1:12" ht="43.5" customHeight="1" x14ac:dyDescent="0.25">
      <c r="A5" s="6">
        <v>3</v>
      </c>
      <c r="B5" s="16" t="s">
        <v>48</v>
      </c>
      <c r="C5" s="15">
        <v>4</v>
      </c>
      <c r="D5" s="23">
        <v>0</v>
      </c>
      <c r="E5" s="23">
        <f t="shared" si="0"/>
        <v>0</v>
      </c>
      <c r="F5" s="13" t="s">
        <v>41</v>
      </c>
      <c r="G5" s="13" t="s">
        <v>47</v>
      </c>
      <c r="H5" s="13" t="s">
        <v>46</v>
      </c>
      <c r="I5" s="11" t="s">
        <v>45</v>
      </c>
      <c r="J5" s="12" t="s">
        <v>44</v>
      </c>
      <c r="K5" s="11" t="s">
        <v>43</v>
      </c>
      <c r="L5" s="11" t="s">
        <v>1</v>
      </c>
    </row>
    <row r="6" spans="1:12" ht="43.5" customHeight="1" x14ac:dyDescent="0.25">
      <c r="A6" s="16">
        <v>4</v>
      </c>
      <c r="B6" s="16" t="s">
        <v>42</v>
      </c>
      <c r="C6" s="15">
        <v>1</v>
      </c>
      <c r="D6" s="23">
        <v>0</v>
      </c>
      <c r="E6" s="23">
        <f t="shared" si="0"/>
        <v>0</v>
      </c>
      <c r="F6" s="13" t="s">
        <v>41</v>
      </c>
      <c r="G6" s="13" t="s">
        <v>40</v>
      </c>
      <c r="H6" s="13" t="s">
        <v>39</v>
      </c>
      <c r="I6" s="11" t="s">
        <v>37</v>
      </c>
      <c r="J6" s="12" t="s">
        <v>38</v>
      </c>
      <c r="K6" s="11" t="s">
        <v>37</v>
      </c>
      <c r="L6" s="11" t="s">
        <v>1</v>
      </c>
    </row>
    <row r="7" spans="1:12" ht="72" x14ac:dyDescent="0.25">
      <c r="A7" s="6">
        <v>5</v>
      </c>
      <c r="B7" s="16" t="s">
        <v>36</v>
      </c>
      <c r="C7" s="15">
        <v>54</v>
      </c>
      <c r="D7" s="23">
        <v>0</v>
      </c>
      <c r="E7" s="23">
        <f t="shared" si="0"/>
        <v>0</v>
      </c>
      <c r="F7" s="13" t="s">
        <v>7</v>
      </c>
      <c r="G7" s="13" t="s">
        <v>35</v>
      </c>
      <c r="H7" s="13" t="s">
        <v>34</v>
      </c>
      <c r="I7" s="11" t="s">
        <v>4</v>
      </c>
      <c r="J7" s="12" t="s">
        <v>3</v>
      </c>
      <c r="K7" s="11" t="s">
        <v>33</v>
      </c>
      <c r="L7" s="11" t="s">
        <v>1</v>
      </c>
    </row>
    <row r="8" spans="1:12" ht="43.5" customHeight="1" x14ac:dyDescent="0.25">
      <c r="A8" s="16">
        <v>6</v>
      </c>
      <c r="B8" s="16" t="s">
        <v>32</v>
      </c>
      <c r="C8" s="15">
        <v>11</v>
      </c>
      <c r="D8" s="23">
        <v>2600</v>
      </c>
      <c r="E8" s="23">
        <f t="shared" si="0"/>
        <v>28600</v>
      </c>
      <c r="F8" s="13" t="s">
        <v>31</v>
      </c>
      <c r="G8" s="13" t="s">
        <v>30</v>
      </c>
      <c r="H8" s="13" t="s">
        <v>21</v>
      </c>
      <c r="I8" s="11" t="s">
        <v>25</v>
      </c>
      <c r="J8" s="12" t="s">
        <v>3</v>
      </c>
      <c r="K8" s="11" t="s">
        <v>29</v>
      </c>
      <c r="L8" s="11" t="s">
        <v>1</v>
      </c>
    </row>
    <row r="9" spans="1:12" ht="43.5" customHeight="1" x14ac:dyDescent="0.25">
      <c r="A9" s="6">
        <v>7</v>
      </c>
      <c r="B9" s="16" t="s">
        <v>28</v>
      </c>
      <c r="C9" s="15">
        <v>6</v>
      </c>
      <c r="D9" s="23">
        <v>2600</v>
      </c>
      <c r="E9" s="23">
        <f t="shared" si="0"/>
        <v>15600</v>
      </c>
      <c r="F9" s="13" t="s">
        <v>27</v>
      </c>
      <c r="G9" s="13" t="s">
        <v>26</v>
      </c>
      <c r="H9" s="13" t="s">
        <v>21</v>
      </c>
      <c r="I9" s="11" t="s">
        <v>25</v>
      </c>
      <c r="J9" s="12" t="s">
        <v>3</v>
      </c>
      <c r="K9" s="11" t="s">
        <v>24</v>
      </c>
      <c r="L9" s="11" t="s">
        <v>1</v>
      </c>
    </row>
    <row r="10" spans="1:12" ht="43.5" customHeight="1" x14ac:dyDescent="0.25">
      <c r="A10" s="16">
        <v>8</v>
      </c>
      <c r="B10" s="16" t="s">
        <v>23</v>
      </c>
      <c r="C10" s="15">
        <v>92</v>
      </c>
      <c r="D10" s="23">
        <v>1400</v>
      </c>
      <c r="E10" s="23">
        <f t="shared" si="0"/>
        <v>128800</v>
      </c>
      <c r="F10" s="13" t="s">
        <v>12</v>
      </c>
      <c r="G10" s="13" t="s">
        <v>22</v>
      </c>
      <c r="H10" s="13" t="s">
        <v>21</v>
      </c>
      <c r="I10" s="11" t="s">
        <v>20</v>
      </c>
      <c r="J10" s="12" t="s">
        <v>3</v>
      </c>
      <c r="K10" s="11" t="s">
        <v>19</v>
      </c>
      <c r="L10" s="11" t="s">
        <v>18</v>
      </c>
    </row>
    <row r="11" spans="1:12" ht="60" x14ac:dyDescent="0.25">
      <c r="A11" s="6">
        <v>9</v>
      </c>
      <c r="B11" s="16" t="s">
        <v>17</v>
      </c>
      <c r="C11" s="15">
        <v>180</v>
      </c>
      <c r="D11" s="23">
        <v>3600</v>
      </c>
      <c r="E11" s="23">
        <f t="shared" si="0"/>
        <v>648000</v>
      </c>
      <c r="F11" s="13" t="s">
        <v>12</v>
      </c>
      <c r="G11" s="13" t="s">
        <v>16</v>
      </c>
      <c r="H11" s="13" t="s">
        <v>10</v>
      </c>
      <c r="I11" s="11" t="s">
        <v>15</v>
      </c>
      <c r="J11" s="12" t="s">
        <v>3</v>
      </c>
      <c r="K11" s="11" t="s">
        <v>14</v>
      </c>
      <c r="L11" s="11" t="s">
        <v>1</v>
      </c>
    </row>
    <row r="12" spans="1:12" ht="75" customHeight="1" x14ac:dyDescent="0.25">
      <c r="A12" s="16">
        <v>10</v>
      </c>
      <c r="B12" s="16" t="s">
        <v>13</v>
      </c>
      <c r="C12" s="15">
        <v>22</v>
      </c>
      <c r="D12" s="23">
        <v>3600</v>
      </c>
      <c r="E12" s="23">
        <f t="shared" si="0"/>
        <v>79200</v>
      </c>
      <c r="F12" s="13" t="s">
        <v>12</v>
      </c>
      <c r="G12" s="13" t="s">
        <v>11</v>
      </c>
      <c r="H12" s="13" t="s">
        <v>10</v>
      </c>
      <c r="I12" s="11" t="s">
        <v>9</v>
      </c>
      <c r="J12" s="12" t="s">
        <v>3</v>
      </c>
      <c r="K12" s="11" t="s">
        <v>8</v>
      </c>
      <c r="L12" s="11" t="s">
        <v>1</v>
      </c>
    </row>
    <row r="13" spans="1:12" s="5" customFormat="1" ht="38.1" hidden="1" customHeight="1" x14ac:dyDescent="0.25">
      <c r="A13" s="6">
        <v>11</v>
      </c>
      <c r="B13" s="6" t="s">
        <v>6</v>
      </c>
      <c r="C13" s="10">
        <v>12</v>
      </c>
      <c r="D13" s="23">
        <v>0</v>
      </c>
      <c r="E13" s="23">
        <f t="shared" si="0"/>
        <v>0</v>
      </c>
      <c r="F13" s="8" t="s">
        <v>7</v>
      </c>
      <c r="G13" s="8" t="s">
        <v>6</v>
      </c>
      <c r="H13" s="8" t="s">
        <v>5</v>
      </c>
      <c r="I13" s="6" t="s">
        <v>4</v>
      </c>
      <c r="J13" s="7" t="s">
        <v>3</v>
      </c>
      <c r="K13" s="6" t="s">
        <v>2</v>
      </c>
      <c r="L13" s="6" t="s">
        <v>1</v>
      </c>
    </row>
    <row r="14" spans="1:12" ht="29.1" customHeight="1" x14ac:dyDescent="0.25">
      <c r="D14" s="4" t="s">
        <v>0</v>
      </c>
      <c r="E14" s="3">
        <f>SUM(E3:E13)</f>
        <v>900200</v>
      </c>
    </row>
    <row r="15" spans="1:12" ht="81.75" customHeight="1" x14ac:dyDescent="0.25"/>
    <row r="16" spans="1:12" ht="81.75" customHeight="1" x14ac:dyDescent="0.25"/>
    <row r="17" ht="81.75" customHeight="1" x14ac:dyDescent="0.25"/>
    <row r="18" ht="81.75" customHeight="1" x14ac:dyDescent="0.25"/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2"/>
  <sheetViews>
    <sheetView showGridLines="0" workbookViewId="0">
      <pane xSplit="2" ySplit="8" topLeftCell="C9" activePane="bottomRight" state="frozen"/>
      <selection pane="topRight" activeCell="D1" sqref="D1"/>
      <selection pane="bottomLeft" activeCell="A4" sqref="A4"/>
      <selection pane="bottomRight" activeCell="D9" sqref="D9:D19"/>
    </sheetView>
  </sheetViews>
  <sheetFormatPr defaultColWidth="8.5703125" defaultRowHeight="15" x14ac:dyDescent="0.25"/>
  <cols>
    <col min="1" max="1" width="3.42578125" customWidth="1"/>
    <col min="2" max="2" width="13" customWidth="1"/>
    <col min="3" max="3" width="4.42578125" style="2" customWidth="1"/>
    <col min="4" max="4" width="9.5703125" style="2" customWidth="1"/>
    <col min="5" max="5" width="16.42578125" style="2" customWidth="1"/>
    <col min="6" max="6" width="12.42578125" style="1" customWidth="1"/>
    <col min="7" max="7" width="10.42578125" customWidth="1"/>
    <col min="8" max="8" width="6.5703125" customWidth="1"/>
    <col min="9" max="9" width="11" customWidth="1"/>
    <col min="10" max="10" width="6.5703125" customWidth="1"/>
    <col min="11" max="11" width="17.5703125" customWidth="1"/>
    <col min="12" max="12" width="20.5703125" bestFit="1" customWidth="1"/>
    <col min="13" max="13" width="11.85546875" customWidth="1"/>
  </cols>
  <sheetData>
    <row r="2" spans="1:13" x14ac:dyDescent="0.25">
      <c r="D2" s="35"/>
      <c r="F2" s="35" t="s">
        <v>102</v>
      </c>
      <c r="H2" s="35"/>
      <c r="I2" s="35"/>
    </row>
    <row r="3" spans="1:13" x14ac:dyDescent="0.25">
      <c r="D3" s="35"/>
      <c r="F3" s="35" t="s">
        <v>101</v>
      </c>
      <c r="H3" s="35"/>
      <c r="I3" s="35"/>
    </row>
    <row r="4" spans="1:13" x14ac:dyDescent="0.25">
      <c r="D4" s="35"/>
      <c r="F4" s="35" t="s">
        <v>100</v>
      </c>
      <c r="H4" s="35"/>
      <c r="I4" s="35"/>
    </row>
    <row r="5" spans="1:13" x14ac:dyDescent="0.25">
      <c r="D5" s="35"/>
      <c r="F5" s="35" t="s">
        <v>99</v>
      </c>
      <c r="H5" s="35"/>
      <c r="I5" s="35"/>
    </row>
    <row r="6" spans="1:13" x14ac:dyDescent="0.25">
      <c r="D6" s="35"/>
      <c r="F6" s="35" t="s">
        <v>98</v>
      </c>
      <c r="H6" s="35"/>
      <c r="I6" s="35"/>
    </row>
    <row r="8" spans="1:13" ht="36" customHeight="1" x14ac:dyDescent="0.25">
      <c r="A8" s="20" t="s">
        <v>69</v>
      </c>
      <c r="B8" s="20" t="s">
        <v>68</v>
      </c>
      <c r="C8" s="20" t="s">
        <v>67</v>
      </c>
      <c r="D8" s="20" t="s">
        <v>66</v>
      </c>
      <c r="E8" s="20" t="s">
        <v>65</v>
      </c>
      <c r="F8" s="20" t="s">
        <v>64</v>
      </c>
      <c r="G8" s="20" t="s">
        <v>63</v>
      </c>
      <c r="H8" s="20" t="s">
        <v>62</v>
      </c>
      <c r="I8" s="20" t="s">
        <v>61</v>
      </c>
      <c r="J8" s="20" t="s">
        <v>60</v>
      </c>
      <c r="K8" s="20" t="s">
        <v>59</v>
      </c>
      <c r="L8" s="20" t="s">
        <v>58</v>
      </c>
      <c r="M8" s="34" t="s">
        <v>97</v>
      </c>
    </row>
    <row r="9" spans="1:13" s="18" customFormat="1" ht="43.5" customHeight="1" x14ac:dyDescent="0.25">
      <c r="A9" s="6">
        <v>1</v>
      </c>
      <c r="B9" s="6" t="s">
        <v>57</v>
      </c>
      <c r="C9" s="10">
        <v>12</v>
      </c>
      <c r="D9" s="33">
        <v>2360</v>
      </c>
      <c r="E9" s="33">
        <f t="shared" ref="E9:E19" si="0">C9*D9</f>
        <v>28320</v>
      </c>
      <c r="F9" s="8" t="s">
        <v>7</v>
      </c>
      <c r="G9" s="6" t="s">
        <v>56</v>
      </c>
      <c r="H9" s="6" t="s">
        <v>55</v>
      </c>
      <c r="I9" s="6" t="s">
        <v>54</v>
      </c>
      <c r="J9" s="7" t="s">
        <v>38</v>
      </c>
      <c r="K9" s="6" t="s">
        <v>53</v>
      </c>
      <c r="L9" s="6" t="s">
        <v>52</v>
      </c>
      <c r="M9" s="6" t="s">
        <v>96</v>
      </c>
    </row>
    <row r="10" spans="1:13" ht="43.5" customHeight="1" x14ac:dyDescent="0.25">
      <c r="A10" s="16">
        <v>2</v>
      </c>
      <c r="B10" s="16" t="s">
        <v>51</v>
      </c>
      <c r="C10" s="15">
        <v>18</v>
      </c>
      <c r="D10" s="33">
        <v>2370</v>
      </c>
      <c r="E10" s="33">
        <f t="shared" si="0"/>
        <v>42660</v>
      </c>
      <c r="F10" s="13" t="s">
        <v>41</v>
      </c>
      <c r="G10" s="13" t="s">
        <v>47</v>
      </c>
      <c r="H10" s="13" t="s">
        <v>46</v>
      </c>
      <c r="I10" s="11" t="s">
        <v>50</v>
      </c>
      <c r="J10" s="12" t="s">
        <v>38</v>
      </c>
      <c r="K10" s="11" t="s">
        <v>49</v>
      </c>
      <c r="L10" s="11" t="s">
        <v>1</v>
      </c>
      <c r="M10" s="11" t="s">
        <v>95</v>
      </c>
    </row>
    <row r="11" spans="1:13" ht="43.5" customHeight="1" x14ac:dyDescent="0.25">
      <c r="A11" s="6">
        <v>3</v>
      </c>
      <c r="B11" s="16" t="s">
        <v>48</v>
      </c>
      <c r="C11" s="15">
        <v>4</v>
      </c>
      <c r="D11" s="33">
        <v>2400</v>
      </c>
      <c r="E11" s="33">
        <f t="shared" si="0"/>
        <v>9600</v>
      </c>
      <c r="F11" s="13" t="s">
        <v>41</v>
      </c>
      <c r="G11" s="13" t="s">
        <v>47</v>
      </c>
      <c r="H11" s="13" t="s">
        <v>46</v>
      </c>
      <c r="I11" s="11" t="s">
        <v>45</v>
      </c>
      <c r="J11" s="12" t="s">
        <v>44</v>
      </c>
      <c r="K11" s="11" t="s">
        <v>43</v>
      </c>
      <c r="L11" s="11" t="s">
        <v>1</v>
      </c>
      <c r="M11" s="11" t="s">
        <v>94</v>
      </c>
    </row>
    <row r="12" spans="1:13" ht="43.5" customHeight="1" x14ac:dyDescent="0.25">
      <c r="A12" s="16">
        <v>4</v>
      </c>
      <c r="B12" s="16" t="s">
        <v>42</v>
      </c>
      <c r="C12" s="15">
        <v>1</v>
      </c>
      <c r="D12" s="33">
        <v>340</v>
      </c>
      <c r="E12" s="33">
        <f t="shared" si="0"/>
        <v>340</v>
      </c>
      <c r="F12" s="13" t="s">
        <v>41</v>
      </c>
      <c r="G12" s="13" t="s">
        <v>40</v>
      </c>
      <c r="H12" s="13" t="s">
        <v>39</v>
      </c>
      <c r="I12" s="11" t="s">
        <v>37</v>
      </c>
      <c r="J12" s="12" t="s">
        <v>38</v>
      </c>
      <c r="K12" s="11" t="s">
        <v>37</v>
      </c>
      <c r="L12" s="11" t="s">
        <v>1</v>
      </c>
      <c r="M12" s="11" t="s">
        <v>93</v>
      </c>
    </row>
    <row r="13" spans="1:13" ht="72" x14ac:dyDescent="0.25">
      <c r="A13" s="6">
        <v>5</v>
      </c>
      <c r="B13" s="16" t="s">
        <v>36</v>
      </c>
      <c r="C13" s="15">
        <v>54</v>
      </c>
      <c r="D13" s="33">
        <v>2650</v>
      </c>
      <c r="E13" s="33">
        <f t="shared" si="0"/>
        <v>143100</v>
      </c>
      <c r="F13" s="13" t="s">
        <v>7</v>
      </c>
      <c r="G13" s="13" t="s">
        <v>35</v>
      </c>
      <c r="H13" s="13" t="s">
        <v>34</v>
      </c>
      <c r="I13" s="11" t="s">
        <v>4</v>
      </c>
      <c r="J13" s="12" t="s">
        <v>3</v>
      </c>
      <c r="K13" s="11" t="s">
        <v>33</v>
      </c>
      <c r="L13" s="11" t="s">
        <v>1</v>
      </c>
      <c r="M13" s="11" t="s">
        <v>89</v>
      </c>
    </row>
    <row r="14" spans="1:13" ht="43.5" customHeight="1" x14ac:dyDescent="0.25">
      <c r="A14" s="16">
        <v>6</v>
      </c>
      <c r="B14" s="16" t="s">
        <v>32</v>
      </c>
      <c r="C14" s="15">
        <v>11</v>
      </c>
      <c r="D14" s="33">
        <v>2350</v>
      </c>
      <c r="E14" s="33">
        <f t="shared" si="0"/>
        <v>25850</v>
      </c>
      <c r="F14" s="13" t="s">
        <v>31</v>
      </c>
      <c r="G14" s="13" t="s">
        <v>30</v>
      </c>
      <c r="H14" s="13" t="s">
        <v>21</v>
      </c>
      <c r="I14" s="11" t="s">
        <v>25</v>
      </c>
      <c r="J14" s="12" t="s">
        <v>3</v>
      </c>
      <c r="K14" s="11" t="s">
        <v>29</v>
      </c>
      <c r="L14" s="11" t="s">
        <v>1</v>
      </c>
      <c r="M14" s="11" t="s">
        <v>92</v>
      </c>
    </row>
    <row r="15" spans="1:13" ht="43.5" customHeight="1" x14ac:dyDescent="0.25">
      <c r="A15" s="6">
        <v>7</v>
      </c>
      <c r="B15" s="16" t="s">
        <v>28</v>
      </c>
      <c r="C15" s="15">
        <v>6</v>
      </c>
      <c r="D15" s="33">
        <v>2350</v>
      </c>
      <c r="E15" s="33">
        <f t="shared" si="0"/>
        <v>14100</v>
      </c>
      <c r="F15" s="13" t="s">
        <v>27</v>
      </c>
      <c r="G15" s="13" t="s">
        <v>26</v>
      </c>
      <c r="H15" s="13" t="s">
        <v>21</v>
      </c>
      <c r="I15" s="11" t="s">
        <v>25</v>
      </c>
      <c r="J15" s="12" t="s">
        <v>3</v>
      </c>
      <c r="K15" s="11" t="s">
        <v>24</v>
      </c>
      <c r="L15" s="11" t="s">
        <v>1</v>
      </c>
      <c r="M15" s="11" t="s">
        <v>92</v>
      </c>
    </row>
    <row r="16" spans="1:13" ht="43.5" customHeight="1" x14ac:dyDescent="0.25">
      <c r="A16" s="16">
        <v>8</v>
      </c>
      <c r="B16" s="16" t="s">
        <v>23</v>
      </c>
      <c r="C16" s="15">
        <v>92</v>
      </c>
      <c r="D16" s="33">
        <v>1150</v>
      </c>
      <c r="E16" s="33">
        <f t="shared" si="0"/>
        <v>105800</v>
      </c>
      <c r="F16" s="13" t="s">
        <v>12</v>
      </c>
      <c r="G16" s="13" t="s">
        <v>22</v>
      </c>
      <c r="H16" s="13" t="s">
        <v>21</v>
      </c>
      <c r="I16" s="11" t="s">
        <v>20</v>
      </c>
      <c r="J16" s="12" t="s">
        <v>3</v>
      </c>
      <c r="K16" s="11" t="s">
        <v>19</v>
      </c>
      <c r="L16" s="11" t="s">
        <v>18</v>
      </c>
      <c r="M16" s="11" t="s">
        <v>91</v>
      </c>
    </row>
    <row r="17" spans="1:13" ht="60" x14ac:dyDescent="0.25">
      <c r="A17" s="6">
        <v>9</v>
      </c>
      <c r="B17" s="16" t="s">
        <v>17</v>
      </c>
      <c r="C17" s="15">
        <v>180</v>
      </c>
      <c r="D17" s="33">
        <v>3750</v>
      </c>
      <c r="E17" s="33">
        <f t="shared" si="0"/>
        <v>675000</v>
      </c>
      <c r="F17" s="13" t="s">
        <v>12</v>
      </c>
      <c r="G17" s="13" t="s">
        <v>16</v>
      </c>
      <c r="H17" s="13" t="s">
        <v>10</v>
      </c>
      <c r="I17" s="11" t="s">
        <v>15</v>
      </c>
      <c r="J17" s="12" t="s">
        <v>3</v>
      </c>
      <c r="K17" s="11" t="s">
        <v>14</v>
      </c>
      <c r="L17" s="11" t="s">
        <v>1</v>
      </c>
      <c r="M17" s="11" t="s">
        <v>90</v>
      </c>
    </row>
    <row r="18" spans="1:13" ht="75" customHeight="1" x14ac:dyDescent="0.25">
      <c r="A18" s="16">
        <v>10</v>
      </c>
      <c r="B18" s="16" t="s">
        <v>13</v>
      </c>
      <c r="C18" s="15">
        <v>22</v>
      </c>
      <c r="D18" s="33">
        <v>3850</v>
      </c>
      <c r="E18" s="33">
        <f t="shared" si="0"/>
        <v>84700</v>
      </c>
      <c r="F18" s="13" t="s">
        <v>12</v>
      </c>
      <c r="G18" s="13" t="s">
        <v>11</v>
      </c>
      <c r="H18" s="13" t="s">
        <v>10</v>
      </c>
      <c r="I18" s="11" t="s">
        <v>9</v>
      </c>
      <c r="J18" s="12" t="s">
        <v>3</v>
      </c>
      <c r="K18" s="11" t="s">
        <v>8</v>
      </c>
      <c r="L18" s="11" t="s">
        <v>1</v>
      </c>
      <c r="M18" s="11" t="s">
        <v>90</v>
      </c>
    </row>
    <row r="19" spans="1:13" s="5" customFormat="1" ht="38.1" customHeight="1" x14ac:dyDescent="0.25">
      <c r="A19" s="6">
        <v>11</v>
      </c>
      <c r="B19" s="6" t="s">
        <v>6</v>
      </c>
      <c r="C19" s="10">
        <v>12</v>
      </c>
      <c r="D19" s="33">
        <v>3160</v>
      </c>
      <c r="E19" s="33">
        <f t="shared" si="0"/>
        <v>37920</v>
      </c>
      <c r="F19" s="8" t="s">
        <v>7</v>
      </c>
      <c r="G19" s="8" t="s">
        <v>6</v>
      </c>
      <c r="H19" s="8" t="s">
        <v>5</v>
      </c>
      <c r="I19" s="6" t="s">
        <v>4</v>
      </c>
      <c r="J19" s="7" t="s">
        <v>3</v>
      </c>
      <c r="K19" s="6" t="s">
        <v>2</v>
      </c>
      <c r="L19" s="6" t="s">
        <v>1</v>
      </c>
      <c r="M19" s="6" t="s">
        <v>89</v>
      </c>
    </row>
    <row r="20" spans="1:13" ht="29.1" customHeight="1" x14ac:dyDescent="0.25">
      <c r="D20" s="4" t="s">
        <v>0</v>
      </c>
      <c r="E20" s="32">
        <f>SUM(E9:E19)</f>
        <v>1167390</v>
      </c>
    </row>
    <row r="22" spans="1:13" x14ac:dyDescent="0.25">
      <c r="C22" s="31" t="s">
        <v>88</v>
      </c>
    </row>
    <row r="23" spans="1:13" x14ac:dyDescent="0.25">
      <c r="C23" s="125" t="s">
        <v>87</v>
      </c>
      <c r="D23" s="125"/>
      <c r="E23" s="125"/>
      <c r="F23" s="125"/>
      <c r="G23" s="125"/>
      <c r="H23" s="125"/>
      <c r="I23" s="125"/>
      <c r="J23" s="125"/>
      <c r="K23" s="125"/>
      <c r="L23" s="125"/>
    </row>
    <row r="24" spans="1:13" ht="30.6" customHeight="1" x14ac:dyDescent="0.25">
      <c r="C24" s="125" t="s">
        <v>86</v>
      </c>
      <c r="D24" s="125"/>
      <c r="E24" s="125"/>
      <c r="F24" s="125"/>
      <c r="G24" s="125"/>
      <c r="H24" s="125"/>
      <c r="I24" s="125"/>
      <c r="J24" s="125"/>
      <c r="K24" s="125"/>
      <c r="L24" s="125"/>
    </row>
    <row r="25" spans="1:13" ht="30" customHeight="1" x14ac:dyDescent="0.25">
      <c r="C25" s="125" t="s">
        <v>85</v>
      </c>
      <c r="D25" s="125"/>
      <c r="E25" s="125"/>
      <c r="F25" s="125"/>
      <c r="G25" s="125"/>
      <c r="H25" s="125"/>
      <c r="I25" s="125"/>
      <c r="J25" s="125"/>
      <c r="K25" s="125"/>
      <c r="L25" s="125"/>
    </row>
    <row r="26" spans="1:13" ht="30" customHeight="1" x14ac:dyDescent="0.25">
      <c r="C26" s="125" t="s">
        <v>84</v>
      </c>
      <c r="D26" s="125"/>
      <c r="E26" s="125"/>
      <c r="F26" s="125"/>
      <c r="G26" s="125"/>
      <c r="H26" s="125"/>
      <c r="I26" s="125"/>
      <c r="J26" s="125"/>
      <c r="K26" s="125"/>
      <c r="L26" s="125"/>
    </row>
    <row r="27" spans="1:13" x14ac:dyDescent="0.25">
      <c r="C27" s="125" t="s">
        <v>83</v>
      </c>
      <c r="D27" s="125"/>
      <c r="E27" s="125"/>
      <c r="F27" s="125"/>
      <c r="G27" s="125"/>
      <c r="H27" s="125"/>
      <c r="I27" s="125"/>
      <c r="J27" s="125"/>
      <c r="K27" s="125"/>
      <c r="L27" s="125"/>
    </row>
    <row r="28" spans="1:13" x14ac:dyDescent="0.25">
      <c r="C28" s="126" t="s">
        <v>82</v>
      </c>
      <c r="D28" s="126"/>
      <c r="E28" s="126"/>
      <c r="F28" s="126"/>
      <c r="G28" s="126"/>
      <c r="H28" s="126"/>
      <c r="I28" s="126"/>
      <c r="J28" s="126"/>
      <c r="K28" s="126"/>
      <c r="L28" s="126"/>
    </row>
    <row r="29" spans="1:13" x14ac:dyDescent="0.25">
      <c r="C29" s="126"/>
      <c r="D29" s="126"/>
      <c r="E29" s="126"/>
      <c r="F29" s="126"/>
      <c r="G29" s="126"/>
      <c r="H29" s="126"/>
      <c r="I29" s="126"/>
      <c r="J29" s="126"/>
      <c r="K29" s="126"/>
      <c r="L29" s="126"/>
    </row>
    <row r="30" spans="1:13" x14ac:dyDescent="0.25">
      <c r="C30" s="126"/>
      <c r="D30" s="126"/>
      <c r="E30" s="126"/>
      <c r="F30" s="126"/>
      <c r="G30" s="126"/>
      <c r="H30" s="126"/>
      <c r="I30" s="126"/>
      <c r="J30" s="126"/>
      <c r="K30" s="126"/>
      <c r="L30" s="126"/>
    </row>
    <row r="31" spans="1:13" x14ac:dyDescent="0.25">
      <c r="C31" s="126"/>
      <c r="D31" s="126"/>
      <c r="E31" s="126"/>
      <c r="F31" s="126"/>
      <c r="G31" s="126"/>
      <c r="H31" s="126"/>
      <c r="I31" s="126"/>
      <c r="J31" s="126"/>
      <c r="K31" s="126"/>
      <c r="L31" s="126"/>
    </row>
    <row r="32" spans="1:13" x14ac:dyDescent="0.25">
      <c r="C32" s="126"/>
      <c r="D32" s="126"/>
      <c r="E32" s="126"/>
      <c r="F32" s="126"/>
      <c r="G32" s="126"/>
      <c r="H32" s="126"/>
      <c r="I32" s="126"/>
      <c r="J32" s="126"/>
      <c r="K32" s="126"/>
      <c r="L32" s="126"/>
    </row>
  </sheetData>
  <mergeCells count="10">
    <mergeCell ref="C23:L23"/>
    <mergeCell ref="C24:L24"/>
    <mergeCell ref="C32:L32"/>
    <mergeCell ref="C31:L31"/>
    <mergeCell ref="C30:L30"/>
    <mergeCell ref="C29:L29"/>
    <mergeCell ref="C28:L28"/>
    <mergeCell ref="C27:L27"/>
    <mergeCell ref="C26:L26"/>
    <mergeCell ref="C25:L25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18"/>
  <sheetViews>
    <sheetView showGridLines="0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D3" sqref="D3:D13"/>
    </sheetView>
  </sheetViews>
  <sheetFormatPr defaultColWidth="8.85546875" defaultRowHeight="15" x14ac:dyDescent="0.25"/>
  <cols>
    <col min="1" max="1" width="3.42578125" customWidth="1"/>
    <col min="2" max="2" width="13" customWidth="1"/>
    <col min="3" max="3" width="9.42578125" style="2" customWidth="1"/>
    <col min="4" max="4" width="11.140625" style="2" customWidth="1"/>
    <col min="5" max="5" width="17.5703125" style="2" customWidth="1"/>
    <col min="6" max="6" width="12.42578125" style="1" customWidth="1"/>
    <col min="7" max="7" width="10.42578125" customWidth="1"/>
    <col min="8" max="8" width="7.85546875" customWidth="1"/>
    <col min="9" max="9" width="11" customWidth="1"/>
    <col min="10" max="10" width="8.42578125" customWidth="1"/>
    <col min="11" max="11" width="17.85546875" customWidth="1"/>
    <col min="12" max="12" width="18.5703125" customWidth="1"/>
    <col min="13" max="13" width="14.85546875" customWidth="1"/>
  </cols>
  <sheetData>
    <row r="2" spans="1:13" ht="36" customHeight="1" x14ac:dyDescent="0.25">
      <c r="A2" s="20" t="s">
        <v>69</v>
      </c>
      <c r="B2" s="20" t="s">
        <v>68</v>
      </c>
      <c r="C2" s="20" t="s">
        <v>67</v>
      </c>
      <c r="D2" s="20" t="s">
        <v>66</v>
      </c>
      <c r="E2" s="20" t="s">
        <v>65</v>
      </c>
      <c r="F2" s="20" t="s">
        <v>64</v>
      </c>
      <c r="G2" s="20" t="s">
        <v>63</v>
      </c>
      <c r="H2" s="20" t="s">
        <v>62</v>
      </c>
      <c r="I2" s="20" t="s">
        <v>61</v>
      </c>
      <c r="J2" s="20" t="s">
        <v>60</v>
      </c>
      <c r="K2" s="20" t="s">
        <v>59</v>
      </c>
      <c r="L2" s="20" t="s">
        <v>58</v>
      </c>
      <c r="M2" s="20" t="s">
        <v>110</v>
      </c>
    </row>
    <row r="3" spans="1:13" s="18" customFormat="1" ht="43.5" customHeight="1" x14ac:dyDescent="0.25">
      <c r="A3" s="6">
        <v>1</v>
      </c>
      <c r="B3" s="6" t="s">
        <v>57</v>
      </c>
      <c r="C3" s="10">
        <v>12</v>
      </c>
      <c r="D3" s="23">
        <v>3400</v>
      </c>
      <c r="E3" s="23">
        <f t="shared" ref="E3:E13" si="0">C3*D3</f>
        <v>40800</v>
      </c>
      <c r="F3" s="8" t="s">
        <v>7</v>
      </c>
      <c r="G3" s="6" t="s">
        <v>56</v>
      </c>
      <c r="H3" s="6" t="s">
        <v>55</v>
      </c>
      <c r="I3" s="6" t="s">
        <v>54</v>
      </c>
      <c r="J3" s="7" t="s">
        <v>38</v>
      </c>
      <c r="K3" s="6" t="s">
        <v>53</v>
      </c>
      <c r="L3" s="6" t="s">
        <v>52</v>
      </c>
      <c r="M3" s="25" t="s">
        <v>109</v>
      </c>
    </row>
    <row r="4" spans="1:13" ht="43.5" customHeight="1" x14ac:dyDescent="0.25">
      <c r="A4" s="16">
        <v>2</v>
      </c>
      <c r="B4" s="16" t="s">
        <v>51</v>
      </c>
      <c r="C4" s="15">
        <v>18</v>
      </c>
      <c r="D4" s="23">
        <v>2650</v>
      </c>
      <c r="E4" s="23">
        <f t="shared" si="0"/>
        <v>47700</v>
      </c>
      <c r="F4" s="13" t="s">
        <v>41</v>
      </c>
      <c r="G4" s="13" t="s">
        <v>47</v>
      </c>
      <c r="H4" s="13" t="s">
        <v>46</v>
      </c>
      <c r="I4" s="11" t="s">
        <v>50</v>
      </c>
      <c r="J4" s="12" t="s">
        <v>38</v>
      </c>
      <c r="K4" s="11" t="s">
        <v>49</v>
      </c>
      <c r="L4" s="11" t="s">
        <v>1</v>
      </c>
      <c r="M4" s="37" t="s">
        <v>108</v>
      </c>
    </row>
    <row r="5" spans="1:13" ht="43.5" customHeight="1" x14ac:dyDescent="0.25">
      <c r="A5" s="6">
        <v>3</v>
      </c>
      <c r="B5" s="16" t="s">
        <v>48</v>
      </c>
      <c r="C5" s="15">
        <v>4</v>
      </c>
      <c r="D5" s="23">
        <v>2660</v>
      </c>
      <c r="E5" s="23">
        <f t="shared" si="0"/>
        <v>10640</v>
      </c>
      <c r="F5" s="13" t="s">
        <v>41</v>
      </c>
      <c r="G5" s="13" t="s">
        <v>47</v>
      </c>
      <c r="H5" s="13" t="s">
        <v>46</v>
      </c>
      <c r="I5" s="11" t="s">
        <v>45</v>
      </c>
      <c r="J5" s="12" t="s">
        <v>44</v>
      </c>
      <c r="K5" s="11" t="s">
        <v>43</v>
      </c>
      <c r="L5" s="11" t="s">
        <v>1</v>
      </c>
      <c r="M5" s="37" t="s">
        <v>107</v>
      </c>
    </row>
    <row r="6" spans="1:13" ht="43.5" customHeight="1" x14ac:dyDescent="0.25">
      <c r="A6" s="16">
        <v>4</v>
      </c>
      <c r="B6" s="16" t="s">
        <v>42</v>
      </c>
      <c r="C6" s="15">
        <v>1</v>
      </c>
      <c r="D6" s="23">
        <v>400</v>
      </c>
      <c r="E6" s="23">
        <f t="shared" si="0"/>
        <v>400</v>
      </c>
      <c r="F6" s="13" t="s">
        <v>41</v>
      </c>
      <c r="G6" s="13" t="s">
        <v>40</v>
      </c>
      <c r="H6" s="13" t="s">
        <v>39</v>
      </c>
      <c r="I6" s="11" t="s">
        <v>37</v>
      </c>
      <c r="J6" s="12" t="s">
        <v>38</v>
      </c>
      <c r="K6" s="11" t="s">
        <v>37</v>
      </c>
      <c r="L6" s="11" t="s">
        <v>1</v>
      </c>
      <c r="M6" s="37" t="s">
        <v>93</v>
      </c>
    </row>
    <row r="7" spans="1:13" ht="72" x14ac:dyDescent="0.25">
      <c r="A7" s="6">
        <v>5</v>
      </c>
      <c r="B7" s="16" t="s">
        <v>36</v>
      </c>
      <c r="C7" s="15">
        <v>54</v>
      </c>
      <c r="D7" s="23">
        <v>3050</v>
      </c>
      <c r="E7" s="23">
        <f t="shared" si="0"/>
        <v>164700</v>
      </c>
      <c r="F7" s="13" t="s">
        <v>7</v>
      </c>
      <c r="G7" s="13" t="s">
        <v>35</v>
      </c>
      <c r="H7" s="13" t="s">
        <v>34</v>
      </c>
      <c r="I7" s="11" t="s">
        <v>4</v>
      </c>
      <c r="J7" s="12" t="s">
        <v>3</v>
      </c>
      <c r="K7" s="11" t="s">
        <v>33</v>
      </c>
      <c r="L7" s="11" t="s">
        <v>1</v>
      </c>
      <c r="M7" s="37" t="s">
        <v>104</v>
      </c>
    </row>
    <row r="8" spans="1:13" ht="43.5" customHeight="1" x14ac:dyDescent="0.25">
      <c r="A8" s="16">
        <v>6</v>
      </c>
      <c r="B8" s="16" t="s">
        <v>32</v>
      </c>
      <c r="C8" s="15">
        <v>11</v>
      </c>
      <c r="D8" s="23">
        <v>2150</v>
      </c>
      <c r="E8" s="23">
        <f t="shared" si="0"/>
        <v>23650</v>
      </c>
      <c r="F8" s="13" t="s">
        <v>31</v>
      </c>
      <c r="G8" s="13" t="s">
        <v>30</v>
      </c>
      <c r="H8" s="13" t="s">
        <v>21</v>
      </c>
      <c r="I8" s="11" t="s">
        <v>25</v>
      </c>
      <c r="J8" s="12" t="s">
        <v>3</v>
      </c>
      <c r="K8" s="11" t="s">
        <v>29</v>
      </c>
      <c r="L8" s="11" t="s">
        <v>1</v>
      </c>
      <c r="M8" s="37" t="s">
        <v>106</v>
      </c>
    </row>
    <row r="9" spans="1:13" ht="43.5" customHeight="1" x14ac:dyDescent="0.25">
      <c r="A9" s="6">
        <v>7</v>
      </c>
      <c r="B9" s="16" t="s">
        <v>28</v>
      </c>
      <c r="C9" s="15">
        <v>6</v>
      </c>
      <c r="D9" s="23">
        <v>2150</v>
      </c>
      <c r="E9" s="23">
        <f t="shared" si="0"/>
        <v>12900</v>
      </c>
      <c r="F9" s="13" t="s">
        <v>27</v>
      </c>
      <c r="G9" s="13" t="s">
        <v>26</v>
      </c>
      <c r="H9" s="13" t="s">
        <v>21</v>
      </c>
      <c r="I9" s="11" t="s">
        <v>25</v>
      </c>
      <c r="J9" s="12" t="s">
        <v>3</v>
      </c>
      <c r="K9" s="11" t="s">
        <v>24</v>
      </c>
      <c r="L9" s="11" t="s">
        <v>1</v>
      </c>
      <c r="M9" s="37" t="s">
        <v>106</v>
      </c>
    </row>
    <row r="10" spans="1:13" ht="43.5" customHeight="1" x14ac:dyDescent="0.25">
      <c r="A10" s="16">
        <v>8</v>
      </c>
      <c r="B10" s="16" t="s">
        <v>23</v>
      </c>
      <c r="C10" s="15">
        <v>92</v>
      </c>
      <c r="D10" s="23">
        <v>1250</v>
      </c>
      <c r="E10" s="23">
        <f t="shared" si="0"/>
        <v>115000</v>
      </c>
      <c r="F10" s="13" t="s">
        <v>12</v>
      </c>
      <c r="G10" s="13" t="s">
        <v>22</v>
      </c>
      <c r="H10" s="13" t="s">
        <v>21</v>
      </c>
      <c r="I10" s="11" t="s">
        <v>20</v>
      </c>
      <c r="J10" s="12" t="s">
        <v>3</v>
      </c>
      <c r="K10" s="11" t="s">
        <v>19</v>
      </c>
      <c r="L10" s="11" t="s">
        <v>18</v>
      </c>
      <c r="M10" s="37" t="s">
        <v>106</v>
      </c>
    </row>
    <row r="11" spans="1:13" ht="60" x14ac:dyDescent="0.25">
      <c r="A11" s="6">
        <v>9</v>
      </c>
      <c r="B11" s="16" t="s">
        <v>17</v>
      </c>
      <c r="C11" s="15">
        <v>180</v>
      </c>
      <c r="D11" s="23">
        <v>4050</v>
      </c>
      <c r="E11" s="23">
        <f t="shared" si="0"/>
        <v>729000</v>
      </c>
      <c r="F11" s="13" t="s">
        <v>12</v>
      </c>
      <c r="G11" s="13" t="s">
        <v>16</v>
      </c>
      <c r="H11" s="13" t="s">
        <v>10</v>
      </c>
      <c r="I11" s="11" t="s">
        <v>15</v>
      </c>
      <c r="J11" s="12" t="s">
        <v>3</v>
      </c>
      <c r="K11" s="11" t="s">
        <v>14</v>
      </c>
      <c r="L11" s="11" t="s">
        <v>1</v>
      </c>
      <c r="M11" s="37" t="s">
        <v>105</v>
      </c>
    </row>
    <row r="12" spans="1:13" ht="75" customHeight="1" x14ac:dyDescent="0.25">
      <c r="A12" s="16">
        <v>10</v>
      </c>
      <c r="B12" s="16" t="s">
        <v>13</v>
      </c>
      <c r="C12" s="15">
        <v>22</v>
      </c>
      <c r="D12" s="23">
        <v>3550</v>
      </c>
      <c r="E12" s="23">
        <f t="shared" si="0"/>
        <v>78100</v>
      </c>
      <c r="F12" s="13" t="s">
        <v>12</v>
      </c>
      <c r="G12" s="13" t="s">
        <v>11</v>
      </c>
      <c r="H12" s="13" t="s">
        <v>10</v>
      </c>
      <c r="I12" s="11" t="s">
        <v>9</v>
      </c>
      <c r="J12" s="12" t="s">
        <v>3</v>
      </c>
      <c r="K12" s="11" t="s">
        <v>8</v>
      </c>
      <c r="L12" s="11" t="s">
        <v>1</v>
      </c>
      <c r="M12" s="37" t="s">
        <v>105</v>
      </c>
    </row>
    <row r="13" spans="1:13" s="5" customFormat="1" ht="38.1" customHeight="1" x14ac:dyDescent="0.25">
      <c r="A13" s="6">
        <v>11</v>
      </c>
      <c r="B13" s="6" t="s">
        <v>6</v>
      </c>
      <c r="C13" s="10">
        <v>12</v>
      </c>
      <c r="D13" s="23">
        <v>3600</v>
      </c>
      <c r="E13" s="23">
        <f t="shared" si="0"/>
        <v>43200</v>
      </c>
      <c r="F13" s="8" t="s">
        <v>7</v>
      </c>
      <c r="G13" s="8" t="s">
        <v>6</v>
      </c>
      <c r="H13" s="8" t="s">
        <v>5</v>
      </c>
      <c r="I13" s="6" t="s">
        <v>4</v>
      </c>
      <c r="J13" s="7" t="s">
        <v>3</v>
      </c>
      <c r="K13" s="6" t="s">
        <v>2</v>
      </c>
      <c r="L13" s="6" t="s">
        <v>1</v>
      </c>
      <c r="M13" s="25" t="s">
        <v>104</v>
      </c>
    </row>
    <row r="14" spans="1:13" ht="29.1" customHeight="1" x14ac:dyDescent="0.25">
      <c r="D14" s="4" t="s">
        <v>0</v>
      </c>
      <c r="E14" s="3">
        <f>SUM(E3:E13)</f>
        <v>1266090</v>
      </c>
      <c r="F14" s="36" t="s">
        <v>103</v>
      </c>
    </row>
    <row r="15" spans="1:13" ht="81.75" customHeight="1" x14ac:dyDescent="0.25"/>
    <row r="16" spans="1:13" ht="81.75" customHeight="1" x14ac:dyDescent="0.25"/>
    <row r="17" ht="81.75" customHeight="1" x14ac:dyDescent="0.25"/>
    <row r="18" ht="81.75" customHeight="1" x14ac:dyDescent="0.25"/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 new</vt:lpstr>
      <vt:lpstr>Abroad</vt:lpstr>
      <vt:lpstr>ID</vt:lpstr>
      <vt:lpstr>ბენე ჯგუფი</vt:lpstr>
      <vt:lpstr>გიანთი ლოჯისტიკსი</vt:lpstr>
      <vt:lpstr>გოლდ ვეი გრუპ</vt:lpstr>
      <vt:lpstr>გრინვეი ლოჯისტიკი</vt:lpstr>
      <vt:lpstr>ლოჯისთიქს სოლუშენს</vt:lpstr>
      <vt:lpstr>მენტრო ლოგისტიკი</vt:lpstr>
      <vt:lpstr>სოლე ტრანსი</vt:lpstr>
      <vt:lpstr>ტრანს-ფორი გრუპი</vt:lpstr>
      <vt:lpstr>უოლდვაიდ ენერჯი ლოჯისტიქს</vt:lpstr>
      <vt:lpstr>ჯი ეს ემ ტრანსი</vt:lpstr>
      <vt:lpstr>ტრანს გარანტი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2022-08-17T13:55:43Z</dcterms:modified>
</cp:coreProperties>
</file>